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941" activeTab="0"/>
  </bookViews>
  <sheets>
    <sheet name="Ранг МЖ14-17" sheetId="1" r:id="rId1"/>
    <sheet name="10.12.17-ПР,Златоуст,эст." sheetId="2" state="hidden" r:id="rId2"/>
    <sheet name="09.12.16-ПР-Златоуст" sheetId="3" state="hidden" r:id="rId3"/>
    <sheet name="14.01.17-ПК-ГорназМЖ12,14-МТ" sheetId="4" state="hidden" r:id="rId4"/>
    <sheet name="14.01.17-ПК,МЖ18-МТ" sheetId="5" state="hidden" r:id="rId5"/>
    <sheet name="15.01.17-ПК-Горназ,классика" sheetId="6" state="hidden" r:id="rId6"/>
    <sheet name="26.11.16-Откр.Куб.Края,Горназ" sheetId="7" state="hidden" r:id="rId7"/>
    <sheet name="2711.16-От.КубКрая,Горназ" sheetId="8" state="hidden" r:id="rId8"/>
    <sheet name="20.01.17-ПФО,Н.Челны,МТ" sheetId="9" state="hidden" r:id="rId9"/>
    <sheet name="21.01.17-ПФО,Н.Челны,классика" sheetId="10" state="hidden" r:id="rId10"/>
    <sheet name="02.02.17-ПР,Дзержинск,МТ" sheetId="11" state="hidden" r:id="rId11"/>
    <sheet name="04.02.17-ПР,Дзерж,класс-общ.ст." sheetId="12" state="hidden" r:id="rId12"/>
    <sheet name="03.02.17-ПР,Дзерж,эстафета" sheetId="13" state="hidden" r:id="rId13"/>
    <sheet name="05.02.17-ПР,Дзерж.,комбин" sheetId="14" state="hidden" r:id="rId14"/>
    <sheet name="22.01.17-ПФО,Наб.Челны,эст" sheetId="15" state="hidden" r:id="rId15"/>
    <sheet name="24.02.17-ПР,Саранск,лонг" sheetId="16" state="hidden" r:id="rId16"/>
    <sheet name="25.02.17-ПР,Саранск,эст" sheetId="17" state="hidden" r:id="rId17"/>
    <sheet name="02.03.17-ФиналСпарт,Пермь,МТ" sheetId="18" state="hidden" r:id="rId18"/>
    <sheet name="03.03.17-ФиналСпарт,Пермь,класс" sheetId="19" state="hidden" r:id="rId19"/>
    <sheet name="04.03.17-ФиналСпарт,Пермь,эст" sheetId="20" state="hidden" r:id="rId20"/>
    <sheet name="17.06.17-ПК,Т.Гора,классика" sheetId="21" r:id="rId21"/>
    <sheet name="18.06.17-ПК,Т.Гора,спринт" sheetId="22" r:id="rId22"/>
    <sheet name="10-13.08.17-ПР-Чебаркуль" sheetId="23" r:id="rId23"/>
    <sheet name="23.09.17-ПК,Пермь,общ.старт" sheetId="24" r:id="rId24"/>
    <sheet name="24.09.17-ПК,Пермь,выбор" sheetId="25" r:id="rId25"/>
    <sheet name="Ранг-МЖ14,12" sheetId="26" r:id="rId26"/>
  </sheets>
  <definedNames>
    <definedName name="_GoBack" localSheetId="16">'25.02.17-ПР,Саранск,эст'!$B$2</definedName>
    <definedName name="_xlnm._FilterDatabase" localSheetId="18" hidden="1">'03.03.17-ФиналСпарт,Пермь,класс'!$A$3:$A$142</definedName>
    <definedName name="_xlnm._FilterDatabase" localSheetId="19" hidden="1">'04.03.17-ФиналСпарт,Пермь,эст'!$A$5:$A$129</definedName>
    <definedName name="_xlnm._FilterDatabase" localSheetId="2" hidden="1">'09.12.16-ПР-Златоуст'!$A$4:$A$47</definedName>
    <definedName name="_xlnm._FilterDatabase" localSheetId="20" hidden="1">'17.06.17-ПК,Т.Гора,классика'!$A$4:$A$178</definedName>
    <definedName name="_xlnm._FilterDatabase" localSheetId="21" hidden="1">'18.06.17-ПК,Т.Гора,спринт'!$A$3:$A$179</definedName>
    <definedName name="_xlnm._FilterDatabase" localSheetId="16" hidden="1">'25.02.17-ПР,Саранск,эст'!$A$4:$A$434</definedName>
    <definedName name="Ж14" localSheetId="10">'02.02.17-ПР,Дзержинск,МТ'!#REF!</definedName>
    <definedName name="Ж16" localSheetId="21">'18.06.17-ПК,Т.Гора,спринт'!#REF!</definedName>
    <definedName name="Ж17" localSheetId="10">'02.02.17-ПР,Дзержинск,МТ'!#REF!</definedName>
    <definedName name="Ж20" localSheetId="10">'02.02.17-ПР,Дзержинск,МТ'!#REF!</definedName>
    <definedName name="Ж50" localSheetId="21">'18.06.17-ПК,Т.Гора,спринт'!#REF!</definedName>
    <definedName name="ЖВЕТ" localSheetId="21">'18.06.17-ПК,Т.Гора,спринт'!#REF!</definedName>
    <definedName name="Женщины" localSheetId="10">'02.02.17-ПР,Дзержинск,МТ'!#REF!</definedName>
    <definedName name="ЖЭ" localSheetId="21">'18.06.17-ПК,Т.Гора,спринт'!#REF!</definedName>
    <definedName name="М12" localSheetId="21">'18.06.17-ПК,Т.Гора,спринт'!#REF!</definedName>
    <definedName name="М14" localSheetId="10">'02.02.17-ПР,Дзержинск,МТ'!#REF!</definedName>
    <definedName name="М16" localSheetId="21">'18.06.17-ПК,Т.Гора,спринт'!#REF!</definedName>
    <definedName name="М17" localSheetId="10">'02.02.17-ПР,Дзержинск,МТ'!#REF!</definedName>
    <definedName name="М20" localSheetId="10">'02.02.17-ПР,Дзержинск,МТ'!#REF!</definedName>
    <definedName name="М50" localSheetId="21">'18.06.17-ПК,Т.Гора,спринт'!#REF!</definedName>
    <definedName name="МВЕТ" localSheetId="21">'18.06.17-ПК,Т.Гора,спринт'!#REF!</definedName>
    <definedName name="МЭ" localSheetId="21">'18.06.17-ПК,Т.Гора,спринт'!#REF!</definedName>
  </definedNames>
  <calcPr fullCalcOnLoad="1"/>
</workbook>
</file>

<file path=xl/sharedStrings.xml><?xml version="1.0" encoding="utf-8"?>
<sst xmlns="http://schemas.openxmlformats.org/spreadsheetml/2006/main" count="7135" uniqueCount="1331">
  <si>
    <t>Красноярский край</t>
  </si>
  <si>
    <t>КМС</t>
  </si>
  <si>
    <t>I</t>
  </si>
  <si>
    <t>Свердловская обл.</t>
  </si>
  <si>
    <t>Вологодская область</t>
  </si>
  <si>
    <t>Респ. Башкортостан</t>
  </si>
  <si>
    <t>Глухих Илья</t>
  </si>
  <si>
    <t>Пермский край</t>
  </si>
  <si>
    <t>Ситников Александр</t>
  </si>
  <si>
    <t>Верхотин Евгений</t>
  </si>
  <si>
    <t>Коржев Михаил</t>
  </si>
  <si>
    <t>Санников Юрий</t>
  </si>
  <si>
    <t>II</t>
  </si>
  <si>
    <t>Костин Иван</t>
  </si>
  <si>
    <t>Хохряков Артем</t>
  </si>
  <si>
    <t>III</t>
  </si>
  <si>
    <t>Киселёв Андрей</t>
  </si>
  <si>
    <t>Макаров Михаил</t>
  </si>
  <si>
    <t>Черепанов Кирилл</t>
  </si>
  <si>
    <t>п.п.2.6.10</t>
  </si>
  <si>
    <t>высоты 125 м</t>
  </si>
  <si>
    <t>Никанорова Полина</t>
  </si>
  <si>
    <t>Рязанова Олеся</t>
  </si>
  <si>
    <t>Ермолаева Варвара</t>
  </si>
  <si>
    <t>Матвеева Алена</t>
  </si>
  <si>
    <t>Сафарова Валерия</t>
  </si>
  <si>
    <t>Евтюхова Ольга</t>
  </si>
  <si>
    <t>Черемных Полина</t>
  </si>
  <si>
    <t>Щукина Анастасия</t>
  </si>
  <si>
    <t>Ханова Виктория</t>
  </si>
  <si>
    <t>Королёва Наталия</t>
  </si>
  <si>
    <t>Муракаева Елизавета</t>
  </si>
  <si>
    <t>Бакунина Евгения</t>
  </si>
  <si>
    <t>Мамаева Ирина</t>
  </si>
  <si>
    <t>высоты 105 м</t>
  </si>
  <si>
    <t>Никитин Вадим</t>
  </si>
  <si>
    <t>Никифоров Егор</t>
  </si>
  <si>
    <t>Верхоланцев Вадим</t>
  </si>
  <si>
    <t>Неволин Евгений</t>
  </si>
  <si>
    <t>Сопов Егор</t>
  </si>
  <si>
    <t>Iю</t>
  </si>
  <si>
    <t>Хренникова Юлия</t>
  </si>
  <si>
    <t>Костарева Злата</t>
  </si>
  <si>
    <t>Дорофеева Дарья</t>
  </si>
  <si>
    <t>Иванова Софья</t>
  </si>
  <si>
    <t>Саранина Валерия</t>
  </si>
  <si>
    <t>Аликина Анастасия</t>
  </si>
  <si>
    <t>Федорович Кристина</t>
  </si>
  <si>
    <t>Место</t>
  </si>
  <si>
    <t>М18</t>
  </si>
  <si>
    <t>М 15</t>
  </si>
  <si>
    <t>Ж18</t>
  </si>
  <si>
    <t>Ж15</t>
  </si>
  <si>
    <t>word</t>
  </si>
  <si>
    <t>место</t>
  </si>
  <si>
    <t>баллы</t>
  </si>
  <si>
    <t>Киселёв А.Р.</t>
  </si>
  <si>
    <t>Неволина Н.А.</t>
  </si>
  <si>
    <t>Хренникова Т.В.</t>
  </si>
  <si>
    <t>Сопов Э.В.</t>
  </si>
  <si>
    <t>Хохрякова О.С.</t>
  </si>
  <si>
    <t>Оконишникова О.М.</t>
  </si>
  <si>
    <t>Лопатка Н.А.</t>
  </si>
  <si>
    <t>тренер</t>
  </si>
  <si>
    <t>Ф.И.</t>
  </si>
  <si>
    <t>разряд</t>
  </si>
  <si>
    <t>г.р.</t>
  </si>
  <si>
    <t>Тараканова С.В.</t>
  </si>
  <si>
    <t>Ж до</t>
  </si>
  <si>
    <t>№п/п</t>
  </si>
  <si>
    <t>Фамилия, имя</t>
  </si>
  <si>
    <t>Коллектив</t>
  </si>
  <si>
    <t>Квал</t>
  </si>
  <si>
    <t>р ГР</t>
  </si>
  <si>
    <t>ШТРАФ</t>
  </si>
  <si>
    <t>Результат</t>
  </si>
  <si>
    <t>Волкова Анастасия</t>
  </si>
  <si>
    <t>Горн-к Лопатка</t>
  </si>
  <si>
    <t>Вахрушева Светлана</t>
  </si>
  <si>
    <t>СДЮСШОР № 3 Пермь-Фе</t>
  </si>
  <si>
    <t>Мельникова Полина</t>
  </si>
  <si>
    <t>Сокол Пермь СДЮСШОР№</t>
  </si>
  <si>
    <t>IIIю</t>
  </si>
  <si>
    <t>Качина Ксения</t>
  </si>
  <si>
    <t>IIю</t>
  </si>
  <si>
    <t>Кужлева Анна</t>
  </si>
  <si>
    <t>Кузьмина Елена</t>
  </si>
  <si>
    <t>СДЮСШОР№3 Эдельвейс-</t>
  </si>
  <si>
    <t>Харина Мария</t>
  </si>
  <si>
    <t>ЭДЕЛЬВЕЙС Пермь СДЮС</t>
  </si>
  <si>
    <t>Шемелина Ульяна</t>
  </si>
  <si>
    <t>Одинцова Арина</t>
  </si>
  <si>
    <t>Блинова Екатерина</t>
  </si>
  <si>
    <t>Слезовская Анна</t>
  </si>
  <si>
    <t>Горнозаводск Прохоро</t>
  </si>
  <si>
    <t>Козионова Кристина</t>
  </si>
  <si>
    <t>Балдина Алина</t>
  </si>
  <si>
    <t>Кардонских Варвара</t>
  </si>
  <si>
    <t>Нурисламова Арина</t>
  </si>
  <si>
    <t>Топтыгова Екатерина</t>
  </si>
  <si>
    <t>Творогова Елизавета</t>
  </si>
  <si>
    <t>Емельянова Валерия</t>
  </si>
  <si>
    <t>Смирнова Ксения</t>
  </si>
  <si>
    <t>Кузнецова Полина</t>
  </si>
  <si>
    <t>Богуневич Дарья</t>
  </si>
  <si>
    <t>Горнозаводск - Аниси</t>
  </si>
  <si>
    <t>Павлюкевич Жанна</t>
  </si>
  <si>
    <t>Акбаш Дарья</t>
  </si>
  <si>
    <t>Носкова Екатерина</t>
  </si>
  <si>
    <t>Кевкей Полина</t>
  </si>
  <si>
    <t>н/старт</t>
  </si>
  <si>
    <t>Шайдурова Дарья</t>
  </si>
  <si>
    <t>Попова Кристина</t>
  </si>
  <si>
    <t>Бараева Елизавета</t>
  </si>
  <si>
    <t>Маркова Ангелина</t>
  </si>
  <si>
    <t>Овакимян Эрика</t>
  </si>
  <si>
    <t>Курземниеце Олеся</t>
  </si>
  <si>
    <t>Комягина Полина</t>
  </si>
  <si>
    <t>Савина Карина</t>
  </si>
  <si>
    <t>Жукова Арина</t>
  </si>
  <si>
    <t>Горн-ск Киселев</t>
  </si>
  <si>
    <t>Теплая Гора Соповы</t>
  </si>
  <si>
    <t>Горнозаводск</t>
  </si>
  <si>
    <t>Никифоров Роман</t>
  </si>
  <si>
    <t>Горн-к Тараканова</t>
  </si>
  <si>
    <t>Санников Игорь</t>
  </si>
  <si>
    <t>Швецов Семен</t>
  </si>
  <si>
    <t>Хусаинов Роман</t>
  </si>
  <si>
    <t>Мохначев Иван</t>
  </si>
  <si>
    <t>Обухов Александр</t>
  </si>
  <si>
    <t>Творогов Степан</t>
  </si>
  <si>
    <t>Шлыков Семён</t>
  </si>
  <si>
    <t>Ковыляев Сергей</t>
  </si>
  <si>
    <t>Ледовский Федор</t>
  </si>
  <si>
    <t>Малахов Иван</t>
  </si>
  <si>
    <t>Федотов Егор</t>
  </si>
  <si>
    <t>Махмутов Леонид</t>
  </si>
  <si>
    <t>Рагулин Данил</t>
  </si>
  <si>
    <t>Чистиков Илья</t>
  </si>
  <si>
    <t>Суржик Илья</t>
  </si>
  <si>
    <t>Спешилов Владислав</t>
  </si>
  <si>
    <t>Тимофеев Кирилл</t>
  </si>
  <si>
    <t>Павлов Захар</t>
  </si>
  <si>
    <t>Черемных Семен</t>
  </si>
  <si>
    <t>Осколков Алексей</t>
  </si>
  <si>
    <t>Своровский Ярослав</t>
  </si>
  <si>
    <t>Горнозаводск Новиков</t>
  </si>
  <si>
    <t>Сопочкин Егор</t>
  </si>
  <si>
    <t>Филь Федор</t>
  </si>
  <si>
    <t>Кожевников Фёдор</t>
  </si>
  <si>
    <t>Фокин Андрей</t>
  </si>
  <si>
    <t>Байдин Егор</t>
  </si>
  <si>
    <t>Лях Матвей</t>
  </si>
  <si>
    <t>Говоров Денис</t>
  </si>
  <si>
    <t>Ширинкин Иван</t>
  </si>
  <si>
    <t>Власов Илья</t>
  </si>
  <si>
    <t>Сычев Иван</t>
  </si>
  <si>
    <t>Жирнов Данил</t>
  </si>
  <si>
    <t>Макаров Алексей</t>
  </si>
  <si>
    <t>Кожевников Сергей</t>
  </si>
  <si>
    <t>Попов Владимир</t>
  </si>
  <si>
    <t>Васильев Олег</t>
  </si>
  <si>
    <t>Малахов Дмитрий</t>
  </si>
  <si>
    <t>Тетинов Юрий</t>
  </si>
  <si>
    <t>Ермилов Никита</t>
  </si>
  <si>
    <t>Хомяков Даниил</t>
  </si>
  <si>
    <t>Жигалев Никита</t>
  </si>
  <si>
    <t>Мухарамов Артем</t>
  </si>
  <si>
    <t>Пупов Никита</t>
  </si>
  <si>
    <t>Гизатуллин Алексей</t>
  </si>
  <si>
    <t>Златин Егор</t>
  </si>
  <si>
    <t>Хохряков Андрей</t>
  </si>
  <si>
    <t>Кантемиров Данил</t>
  </si>
  <si>
    <t>Попович Никита</t>
  </si>
  <si>
    <t>Ситников Иван</t>
  </si>
  <si>
    <t>Митасов Денис</t>
  </si>
  <si>
    <t>Айгильдин Евгений</t>
  </si>
  <si>
    <t>Белоусов Даниил</t>
  </si>
  <si>
    <t>Дмитриев Егор</t>
  </si>
  <si>
    <t>Митрофанов Егор</t>
  </si>
  <si>
    <t>Магданов Роман</t>
  </si>
  <si>
    <t>Лисин Даниил</t>
  </si>
  <si>
    <t>Шаргородский Никита</t>
  </si>
  <si>
    <t>Березин Дмитрий</t>
  </si>
  <si>
    <t>Байдин Максим</t>
  </si>
  <si>
    <t>Галкин Александр</t>
  </si>
  <si>
    <t>Ворончихин Сергей</t>
  </si>
  <si>
    <t>Березовик Ярослав</t>
  </si>
  <si>
    <t>Поверин Иван</t>
  </si>
  <si>
    <t>Абатуров Михаил</t>
  </si>
  <si>
    <t>Ведерников Вячеслав</t>
  </si>
  <si>
    <t>Манцуров Егор</t>
  </si>
  <si>
    <t>Абатуров Александр</t>
  </si>
  <si>
    <t>Урсу Евгений</t>
  </si>
  <si>
    <t>Граничников Дмитрий</t>
  </si>
  <si>
    <t>Рябов Евгений</t>
  </si>
  <si>
    <t>Аширов Матвей</t>
  </si>
  <si>
    <t>Стерляжников Тимофей</t>
  </si>
  <si>
    <t xml:space="preserve"> ГР</t>
  </si>
  <si>
    <t>Первенство края , г.Горнозаводск</t>
  </si>
  <si>
    <t>МТ</t>
  </si>
  <si>
    <t>М до13</t>
  </si>
  <si>
    <t xml:space="preserve"> 5 КП, 1.700 м</t>
  </si>
  <si>
    <t>М до15</t>
  </si>
  <si>
    <t>Ж до15</t>
  </si>
  <si>
    <t xml:space="preserve"> 6 КП, 2.200 м</t>
  </si>
  <si>
    <t>Королева Наталия</t>
  </si>
  <si>
    <t>Иванова Мария</t>
  </si>
  <si>
    <t>Кудрявцева Анна</t>
  </si>
  <si>
    <t>Ушакова Полина</t>
  </si>
  <si>
    <t>Мякотникова Марина</t>
  </si>
  <si>
    <t>Носкова Карина</t>
  </si>
  <si>
    <t>Калмыш Татьяна</t>
  </si>
  <si>
    <t>Киселев Андрей</t>
  </si>
  <si>
    <t>Бородулин Максим</t>
  </si>
  <si>
    <t>Данилов Евгений</t>
  </si>
  <si>
    <t>Ефремов Роман</t>
  </si>
  <si>
    <t>Шайнуров Илья</t>
  </si>
  <si>
    <t>Воскресенских Андрей</t>
  </si>
  <si>
    <t>Сюркаев Александр</t>
  </si>
  <si>
    <t>снят</t>
  </si>
  <si>
    <t>Ж до18</t>
  </si>
  <si>
    <t xml:space="preserve">Место </t>
  </si>
  <si>
    <t>М до18</t>
  </si>
  <si>
    <t>11 КП, 4.300 м</t>
  </si>
  <si>
    <t xml:space="preserve"> 9 КП, 3.300 м</t>
  </si>
  <si>
    <t>Муровьева Наталья</t>
  </si>
  <si>
    <t>М до</t>
  </si>
  <si>
    <t>Сазыкин Герман</t>
  </si>
  <si>
    <t>18, 10 КП, 3.680 м, набор</t>
  </si>
  <si>
    <t>15, 10 КП, 2.950 м, набор</t>
  </si>
  <si>
    <t>15, 8 КП, 2.720 м, набор в</t>
  </si>
  <si>
    <t>ысоты 90 м</t>
  </si>
  <si>
    <t>*1,5</t>
  </si>
  <si>
    <t>:0,5</t>
  </si>
  <si>
    <t>Девочки до 15 лет</t>
  </si>
  <si>
    <t xml:space="preserve">1 Костарева Злата </t>
  </si>
  <si>
    <t>Девушки до 18 лет, 14 КП, 4.300 м</t>
  </si>
  <si>
    <t>Мальчики до 15 лет, 11 КП, 3.500 м</t>
  </si>
  <si>
    <t>Юноши до 18 лет</t>
  </si>
  <si>
    <t>М14</t>
  </si>
  <si>
    <t>М17</t>
  </si>
  <si>
    <t xml:space="preserve">Жигалев Никита </t>
  </si>
  <si>
    <t>Быданцев Александр</t>
  </si>
  <si>
    <t xml:space="preserve"> 5 Хренникова Юлия Сокол Пермь СДЮСШОР№ Iю 202 2004  5 I</t>
  </si>
  <si>
    <t xml:space="preserve"> 6 Костарева Злата Сокол Пермь СДЮСШОР№ I 206 2003  6 I</t>
  </si>
  <si>
    <t xml:space="preserve"> 7 Иванова Софья ЭДЕЛЬВЕЙС Пермь СДЮС I 214 2003  7 I</t>
  </si>
  <si>
    <t xml:space="preserve"> 8 Аликина Анастасия ЭДЕЛЬВЕЙС Пермь СДЮС I 197 2003  8 II</t>
  </si>
  <si>
    <t xml:space="preserve"> 9 Попова Кристина ЭДЕЛЬВЕЙС Пермь СДЮС Iю 209 2004  9 II</t>
  </si>
  <si>
    <t xml:space="preserve"> 10 Шайдурова Дарья Сокол Пермь СДЮСШОР№ Iю 204 2004  10 III</t>
  </si>
  <si>
    <t xml:space="preserve"> 11 Муровьева Наталья ЭДЕЛЬВЕЙС Пермь СДЮС III 199 2004  11 III</t>
  </si>
  <si>
    <t xml:space="preserve"> 12 Бараева Елизавета Сокол Пермь СДЮСШОР№ IIIю 200 2003  12</t>
  </si>
  <si>
    <t xml:space="preserve"> 13 Комягина Полина ЭДЕЛЬВЕЙС Пермь СДЮС II 207 2003  13 </t>
  </si>
  <si>
    <t>1 Сопов Егор Теплая Гора Соповы I 182 2003  1 I</t>
  </si>
  <si>
    <t xml:space="preserve"> 2 Айгильдин Евгений Горнозаводск Прохоро III 155 2003  2 III</t>
  </si>
  <si>
    <t xml:space="preserve"> 3 Белоусов Даниил Горнозаводск Прохоро II 193 2003  3 III</t>
  </si>
  <si>
    <t xml:space="preserve"> 4 Гизатуллин Алексей ЭДЕЛЬВЕЙС Пермь СДЮС Iю 171 2005  4 III</t>
  </si>
  <si>
    <t xml:space="preserve"> 5 Ворончихин Сергей Горн-к Тараканова II 161 2004  5 III</t>
  </si>
  <si>
    <t xml:space="preserve"> 6 Поверин Иван Горн-к Лопатка III 170 2004  6 III</t>
  </si>
  <si>
    <t xml:space="preserve"> 7 Жигалев Никита ЭДЕЛЬВЕЙС Пермь СДЮС III 166 2004  7 III</t>
  </si>
  <si>
    <t xml:space="preserve"> 8 Кантемиров Данил Горн-к Тараканова II 174 2004  8</t>
  </si>
  <si>
    <t xml:space="preserve"> 9 Митрофанов Егор Горнозаводск Прохоро IIIю 190 2003  9</t>
  </si>
  <si>
    <t xml:space="preserve"> 10 Хомяков Даниил Горн-к Лопатка III 179 2004  10</t>
  </si>
  <si>
    <t xml:space="preserve"> 11 Магданов Роман Горн-к Лопатка III 156 2003  11</t>
  </si>
  <si>
    <t xml:space="preserve"> 12 Хохряков Андрей СДЮСШОР№3 Эдельвейс- Iю 176 2004  12</t>
  </si>
  <si>
    <t xml:space="preserve"> 13 Митасов Денис Сокол Пермь СДЮСШОР№ Iю 163 2004  13</t>
  </si>
  <si>
    <t xml:space="preserve"> 14 Абатуров Александр Горн-к Лопатка IIIю 158 2004  14</t>
  </si>
  <si>
    <t xml:space="preserve"> 15 Пупов Никита Теплая Гора Соповы III 180 2004 15</t>
  </si>
  <si>
    <t xml:space="preserve"> 16 Златин Егор Сокол Пермь СДЮСШОР№ Iю 159 2004  16</t>
  </si>
  <si>
    <t xml:space="preserve"> 17 Ситников Иван Горн-к Лопатка III 160 2003  17</t>
  </si>
  <si>
    <t xml:space="preserve"> 18 Мухарамов Артем ЭДЕЛЬВЕЙС Пермь СДЮС III 152 2004  18</t>
  </si>
  <si>
    <t xml:space="preserve"> 19 Попович Никита Горн-к Тараканова Iю 181 2004  19</t>
  </si>
  <si>
    <t xml:space="preserve"> 20 Байдин Максим Горнозаводск Прохоро III 151 2003  20</t>
  </si>
  <si>
    <t xml:space="preserve"> 21 Урсу Евгений Горн-к Тараканова IIю 153 2003  21</t>
  </si>
  <si>
    <t xml:space="preserve"> 22 Стерляжников Тимофей Горн-к Лопатка IIIю 162 2004  22</t>
  </si>
  <si>
    <t xml:space="preserve"> 23 Лисин Даниил Теплая Гора Соповы III 184 2004  23</t>
  </si>
  <si>
    <t xml:space="preserve"> 24 Березин Дмитрий Сокол Пермь СДЮСШОР№ Iю 188 2003 24</t>
  </si>
  <si>
    <t xml:space="preserve"> 25 Дмитриев Егор Горн-к Тараканова III 191 2004  25</t>
  </si>
  <si>
    <t xml:space="preserve"> 26 Неволин Евгений Сокол Пермь СДЮСШОР№ Iю 175 2004  26</t>
  </si>
  <si>
    <t xml:space="preserve"> 27 Ведерников Вячеслав СДЮСШОР№3 Эдельвейс- IIю 164 2004 27</t>
  </si>
  <si>
    <t xml:space="preserve"> 28 Березовик Ярослав Сокол Пермь СДЮСШОР№ IIIю 186 2004  28</t>
  </si>
  <si>
    <t xml:space="preserve"> 29 Аширов Матвей СДЮСШОР№3 Эдельвейс- IIю 154 2004  29</t>
  </si>
  <si>
    <t xml:space="preserve"> 30 Галкин Александр Горнозаводск Прохоро 165 2003  30 </t>
  </si>
  <si>
    <t xml:space="preserve">  </t>
  </si>
  <si>
    <t xml:space="preserve"> Хохряков Андрей</t>
  </si>
  <si>
    <t xml:space="preserve">Ворончихин Сергей </t>
  </si>
  <si>
    <t xml:space="preserve">Ситников Иван </t>
  </si>
  <si>
    <t xml:space="preserve">Мухарамов Артем </t>
  </si>
  <si>
    <t xml:space="preserve"> Березин Дмитрий </t>
  </si>
  <si>
    <t xml:space="preserve">Дмитриев Егор </t>
  </si>
  <si>
    <t xml:space="preserve">Магданов Роман </t>
  </si>
  <si>
    <t xml:space="preserve"> Митасов Денис </t>
  </si>
  <si>
    <t>Ситников</t>
  </si>
  <si>
    <t>Воскресенский</t>
  </si>
  <si>
    <t>Бородулин</t>
  </si>
  <si>
    <t>24 Байдин Максим</t>
  </si>
  <si>
    <t xml:space="preserve">Белоусов </t>
  </si>
  <si>
    <t>Абатуров</t>
  </si>
  <si>
    <t>Пупов Н</t>
  </si>
  <si>
    <t>Тетерин Илья Анисимов</t>
  </si>
  <si>
    <t>Лисин Дан иил</t>
  </si>
  <si>
    <t>Данилов Евгений Лопатка</t>
  </si>
  <si>
    <t>17 Пупов Никита</t>
  </si>
  <si>
    <t xml:space="preserve">Быданцев </t>
  </si>
  <si>
    <t>Байдин Максим Прохоров</t>
  </si>
  <si>
    <t>Попов Андрей</t>
  </si>
  <si>
    <t>Тагиров Максим</t>
  </si>
  <si>
    <t>Захаров Дмитрий</t>
  </si>
  <si>
    <t xml:space="preserve"> 1 Саранина Валерия Сокол</t>
  </si>
  <si>
    <t xml:space="preserve"> 2 Дорофеева Дарья Фе </t>
  </si>
  <si>
    <t xml:space="preserve"> 3 Федорович Кристина Горн-к Лопатка</t>
  </si>
  <si>
    <t xml:space="preserve"> 4 Маркова Ангелина Горн-к Лопатка </t>
  </si>
  <si>
    <t>Миславская Анна</t>
  </si>
  <si>
    <t>Сюркаев</t>
  </si>
  <si>
    <t xml:space="preserve"> 36 Вазиева Ольга </t>
  </si>
  <si>
    <t xml:space="preserve">1 Прокопьев Алексей Курганская область </t>
  </si>
  <si>
    <t xml:space="preserve"> 2 Никифоров Егор Сокол</t>
  </si>
  <si>
    <t xml:space="preserve"> 4 Верхоланцев Вадим Сокол </t>
  </si>
  <si>
    <t xml:space="preserve"> 6 Носов Кирилл Сокол </t>
  </si>
  <si>
    <t xml:space="preserve"> 7 Жигалев Никита ЭДЕл</t>
  </si>
  <si>
    <t xml:space="preserve"> 9 Быданцев Александр Сокол </t>
  </si>
  <si>
    <t xml:space="preserve"> 10 Хохряков Андрей Эдельвейс</t>
  </si>
  <si>
    <t xml:space="preserve"> 11 Ворончихин Сергей Горн-к Тараканова</t>
  </si>
  <si>
    <t xml:space="preserve"> 12 Кантемиров Данил Горн-к Тараканова</t>
  </si>
  <si>
    <t xml:space="preserve"> 13 Неволин Евгений Сокол </t>
  </si>
  <si>
    <t xml:space="preserve"> 14 Сопов Егор Теплая Гора Соповы</t>
  </si>
  <si>
    <t xml:space="preserve"> 15 Айгильдин Евгений Прохор</t>
  </si>
  <si>
    <t xml:space="preserve"> 16 Ситников Иван Горнозаводск Лопатка </t>
  </si>
  <si>
    <t xml:space="preserve"> 17 Мухарамов Артем  ЭДЕ </t>
  </si>
  <si>
    <t xml:space="preserve"> 18 Березин Дмитрий Сокол </t>
  </si>
  <si>
    <t xml:space="preserve"> 20 Дмитриев Егор Горн-к Тараканова</t>
  </si>
  <si>
    <t xml:space="preserve"> 21 Магданов Роман Лопатка </t>
  </si>
  <si>
    <t xml:space="preserve"> 22 Хомяков Даниил Лопатка </t>
  </si>
  <si>
    <t xml:space="preserve"> 23 Митасов Денис Сокол </t>
  </si>
  <si>
    <t xml:space="preserve">1 Киселев Андрей Горн-ск Киселев </t>
  </si>
  <si>
    <t xml:space="preserve"> 3 Глухих Илья Эдельвейс </t>
  </si>
  <si>
    <t xml:space="preserve"> 6 Костин Иван Теплая Гора Соповы</t>
  </si>
  <si>
    <t xml:space="preserve"> 10 Верхотин Евгений Сокол </t>
  </si>
  <si>
    <t xml:space="preserve"> 13 Коржев Мифаил ЭДЕ I</t>
  </si>
  <si>
    <t xml:space="preserve"> 14 Санников Юрий Сокол</t>
  </si>
  <si>
    <t xml:space="preserve"> 16 Хохряков Артем Эдельвейс</t>
  </si>
  <si>
    <t xml:space="preserve"> 17 Черепанов Кирилл Пермь-Фен</t>
  </si>
  <si>
    <t xml:space="preserve"> 25 Макаров Михаил Пермь-Фен</t>
  </si>
  <si>
    <t xml:space="preserve"> 30 Власов Денис Горнозаводск Лопатка </t>
  </si>
  <si>
    <t xml:space="preserve"> 35 Бородулин Максим ЭДЕ</t>
  </si>
  <si>
    <t xml:space="preserve"> 2 Дорофеева Дарья  Пермь-Фе</t>
  </si>
  <si>
    <t xml:space="preserve"> 4 Хренникова Юлия Сокол </t>
  </si>
  <si>
    <t xml:space="preserve"> 5 Иванова Софья эдел</t>
  </si>
  <si>
    <t xml:space="preserve"> 6 Федорович Кристина Горнозаводск Лопатка </t>
  </si>
  <si>
    <t xml:space="preserve"> 7 Евстафьева Ольга Сокол </t>
  </si>
  <si>
    <t xml:space="preserve"> 8 Аликина Анастасия ЭДЕ </t>
  </si>
  <si>
    <t xml:space="preserve"> 11 Саранина Валерия Сокол </t>
  </si>
  <si>
    <t xml:space="preserve"> 13 Бараева Елизавета Сокол</t>
  </si>
  <si>
    <t xml:space="preserve"> 17 Шайдурова Дарья Сокол </t>
  </si>
  <si>
    <t xml:space="preserve"> 18 Мухачева Анастасия Горн-ск Анисимов</t>
  </si>
  <si>
    <t xml:space="preserve"> 22 Попова Кристина  ЭДЕ </t>
  </si>
  <si>
    <t xml:space="preserve"> 23 Лопатина Мария ЭДЕ </t>
  </si>
  <si>
    <t xml:space="preserve"> 26 Жукова Арина Горн-ск Анисимов</t>
  </si>
  <si>
    <t xml:space="preserve">1 Ермолаева Варвара ЭДЕ </t>
  </si>
  <si>
    <t xml:space="preserve"> 6 Ханова Виктория Пермь-Фе </t>
  </si>
  <si>
    <t xml:space="preserve"> 7 Иванова Мария Горнозаводск Лопатка</t>
  </si>
  <si>
    <t xml:space="preserve"> 8 Сафарова Валерия Теплая Гора Соповы</t>
  </si>
  <si>
    <t xml:space="preserve"> 10 Бакунина Евгения Теплая Гора Соповы</t>
  </si>
  <si>
    <t xml:space="preserve"> 12 Щукина Анастасия Пермь-Фе </t>
  </si>
  <si>
    <t xml:space="preserve"> 17 Черемных Полина Теплая Гора Соповы</t>
  </si>
  <si>
    <t xml:space="preserve"> 22 Борсуковская Юля Сокол </t>
  </si>
  <si>
    <t xml:space="preserve"> 23 Муракаева Елизавета Горнозаводск Лопатка</t>
  </si>
  <si>
    <t xml:space="preserve"> 26 Королева Наталия Пермь-Фе </t>
  </si>
  <si>
    <t xml:space="preserve"> 29 Мякотникова Марина Эдельвейс</t>
  </si>
  <si>
    <t xml:space="preserve"> 31 Кудрявцева Анна Теплая Гора Соповы </t>
  </si>
  <si>
    <t xml:space="preserve"> 33 Копытова Светлана Сокол </t>
  </si>
  <si>
    <t xml:space="preserve"> 34 Мамаева Ирина Пермь-Фе</t>
  </si>
  <si>
    <t xml:space="preserve"> 37 Калмыш Татьяна Горнозаводск Прохор</t>
  </si>
  <si>
    <t>М15</t>
  </si>
  <si>
    <t>15.01.2017- Горнозаводск -  классика</t>
  </si>
  <si>
    <t>Ж 15</t>
  </si>
  <si>
    <t>Открытый Кубок края - 26.11.2016</t>
  </si>
  <si>
    <t>Открытый Кубок края - 27.11.2016</t>
  </si>
  <si>
    <t xml:space="preserve">1 Хренникова Юлия Сокол </t>
  </si>
  <si>
    <t xml:space="preserve"> 2 Дорофеева Дарья  Пермь-Фе </t>
  </si>
  <si>
    <t xml:space="preserve"> 3 Евстафьева Ольга Сокол </t>
  </si>
  <si>
    <t xml:space="preserve"> 4 Саранина Валерия Сокол </t>
  </si>
  <si>
    <t xml:space="preserve"> 5 Иванова Софья  ЭДЕ </t>
  </si>
  <si>
    <t xml:space="preserve"> 6 Костарева Злата Сокол </t>
  </si>
  <si>
    <t xml:space="preserve"> 9 Шайдурова Дарья Сокол </t>
  </si>
  <si>
    <t xml:space="preserve"> 10 Федорович Кристина Горнозаводск Лопатка</t>
  </si>
  <si>
    <t xml:space="preserve"> 11 Маркова Ангелина Горнозаводск Лопатка </t>
  </si>
  <si>
    <t xml:space="preserve"> 14 Муравьева Наталья  ЭДЕ </t>
  </si>
  <si>
    <t xml:space="preserve"> 16 Мухачева Анастасия Горн-ск Анисимов</t>
  </si>
  <si>
    <t xml:space="preserve"> 18 Максимова Дарья Сокол </t>
  </si>
  <si>
    <t xml:space="preserve"> 20 Попова Кристина ЭДЕ</t>
  </si>
  <si>
    <t xml:space="preserve"> 22 Лопатина Мария  ЭДЕ </t>
  </si>
  <si>
    <t xml:space="preserve"> 23 Жукова Арина Горн-ск Анисимов</t>
  </si>
  <si>
    <t xml:space="preserve"> 27 Бараева Елизавета Сокол</t>
  </si>
  <si>
    <t xml:space="preserve">1 Калинина Вероника Москва </t>
  </si>
  <si>
    <t xml:space="preserve"> 2 Ермолаева ВарвараЭДЕ</t>
  </si>
  <si>
    <t xml:space="preserve"> 6 Черемных Полина Теплая Гора Соповы</t>
  </si>
  <si>
    <t xml:space="preserve"> 8 Бакунина Евгения Теплая Гора Соповы </t>
  </si>
  <si>
    <t xml:space="preserve"> 9 Сафарова Валерия Теплая Гора Соповы </t>
  </si>
  <si>
    <t xml:space="preserve"> 10 Королева Наталия Пермь-Фе</t>
  </si>
  <si>
    <t xml:space="preserve"> 11 Ханова Виктория Пермь-Фе</t>
  </si>
  <si>
    <t xml:space="preserve"> 12 Иванова Мария Горнозаводск Лопатка </t>
  </si>
  <si>
    <t xml:space="preserve"> 13 Щукина Анастасия  Пермь-Фе</t>
  </si>
  <si>
    <t xml:space="preserve"> 15 Муракаева Елизавета Горнозаводск Лопатка</t>
  </si>
  <si>
    <t xml:space="preserve"> 21 Кудрявцева Анна Теплая Гора Соповы</t>
  </si>
  <si>
    <t xml:space="preserve"> 30 Мамаева ИринаПермь-Фе </t>
  </si>
  <si>
    <t xml:space="preserve"> 36 Борсуковская Юля Сокол </t>
  </si>
  <si>
    <t xml:space="preserve"> 39 Копытова Светлана Сокол</t>
  </si>
  <si>
    <t xml:space="preserve"> 40 Мякотникова Марина  Эдельвейс </t>
  </si>
  <si>
    <t xml:space="preserve">1 Сопов Егор Теплая Гора Соповы </t>
  </si>
  <si>
    <t xml:space="preserve"> 3 Никифоров Егор Сокол </t>
  </si>
  <si>
    <t xml:space="preserve"> 6 Верхоланцев Вадим Сокол </t>
  </si>
  <si>
    <t xml:space="preserve"> 8 Носов Кирилл Сокол</t>
  </si>
  <si>
    <t xml:space="preserve"> 9 Лисин Даниил Теплая Гора Соповы </t>
  </si>
  <si>
    <t xml:space="preserve"> 11 Хохряков Андрей Эдельвейс</t>
  </si>
  <si>
    <t xml:space="preserve"> 12 Поверин Иван Горнозаводск Лопатка </t>
  </si>
  <si>
    <t xml:space="preserve"> 14 Кантемиров Данил Горн-к Тараканова </t>
  </si>
  <si>
    <t xml:space="preserve"> 15 Хомяков Даниил Горнозаводск Лопатка</t>
  </si>
  <si>
    <t xml:space="preserve"> 16 Неволин Евгений Сокол </t>
  </si>
  <si>
    <t xml:space="preserve"> 19 Мухарамов Артем  ЭДЕ </t>
  </si>
  <si>
    <t xml:space="preserve"> 20 Айгильдин Евгений Горнозаводск Прохор</t>
  </si>
  <si>
    <t xml:space="preserve"> 21 Ситников Иван Горнозаводск Лопатка </t>
  </si>
  <si>
    <t xml:space="preserve"> 22 Ворончихин Сергей Горн-к Тараканова </t>
  </si>
  <si>
    <t xml:space="preserve"> 24 Жигалев Никита ЭДЕ </t>
  </si>
  <si>
    <t xml:space="preserve"> 26 Магданов Роман Горнозаводск Лопатка </t>
  </si>
  <si>
    <t xml:space="preserve"> 27 Златин Егор Сокол </t>
  </si>
  <si>
    <t>1 Киселев Андрей Горн-ск Киселев</t>
  </si>
  <si>
    <t xml:space="preserve"> 4 Ситников Александр Горн-к Тараканова </t>
  </si>
  <si>
    <t xml:space="preserve"> 5 Глухих Илья СДЮСШОР №3 Эдельвейс </t>
  </si>
  <si>
    <t xml:space="preserve"> 7 Костин Иван Теплая Гора Соповы </t>
  </si>
  <si>
    <t xml:space="preserve"> 15 Верхотин Евгений Сокол </t>
  </si>
  <si>
    <t xml:space="preserve"> 20 Хохряков Артем  Эдельвейс </t>
  </si>
  <si>
    <t xml:space="preserve"> 21 Санников Юрий Сокол</t>
  </si>
  <si>
    <t xml:space="preserve"> 29 Черепанов Кирилл  Пермь-Фе</t>
  </si>
  <si>
    <t xml:space="preserve"> 34 Бородулин МаксимЭДЕ </t>
  </si>
  <si>
    <t>Муравьева Наталья</t>
  </si>
  <si>
    <t>Евстафьева Ольга</t>
  </si>
  <si>
    <t xml:space="preserve">Лопатина Мария </t>
  </si>
  <si>
    <t>№п</t>
  </si>
  <si>
    <t>Гизатуллина Арина</t>
  </si>
  <si>
    <t>Республика Башкортос</t>
  </si>
  <si>
    <t>Власова Дарья</t>
  </si>
  <si>
    <t>Республика Татарстан</t>
  </si>
  <si>
    <t>Штернова Марина</t>
  </si>
  <si>
    <t>Нижегородская обл.</t>
  </si>
  <si>
    <t>Антипова Елена</t>
  </si>
  <si>
    <t>Шумакова Ангелина</t>
  </si>
  <si>
    <t>Пензенская обл.</t>
  </si>
  <si>
    <t>Сухова Валерия</t>
  </si>
  <si>
    <t>Мурысина Вика</t>
  </si>
  <si>
    <t>Акимова Соня</t>
  </si>
  <si>
    <t>Республика Мордовия</t>
  </si>
  <si>
    <t>Нечайкина Диана</t>
  </si>
  <si>
    <t>Каюмова Карина</t>
  </si>
  <si>
    <t>Богданова Ирина</t>
  </si>
  <si>
    <t>Лопатина Мария</t>
  </si>
  <si>
    <t>Фазулова Алина</t>
  </si>
  <si>
    <t>Ильмурзина Кристина</t>
  </si>
  <si>
    <t>Сокольская Ульяна</t>
  </si>
  <si>
    <t>Коковина Юлия</t>
  </si>
  <si>
    <t>Кировская обл.</t>
  </si>
  <si>
    <t>Козлова Софья</t>
  </si>
  <si>
    <t>Левашова Анастасия</t>
  </si>
  <si>
    <t>Серебрякова Дарья</t>
  </si>
  <si>
    <t>Ершова Дарья</t>
  </si>
  <si>
    <t>Сулима Мария</t>
  </si>
  <si>
    <t>Юнусова Юта</t>
  </si>
  <si>
    <t>Салова Вероника</t>
  </si>
  <si>
    <t>Баландина Вероника</t>
  </si>
  <si>
    <t>Крайнова Софья</t>
  </si>
  <si>
    <t>Бовыкина Елизавета</t>
  </si>
  <si>
    <t>Вешенская Юлия</t>
  </si>
  <si>
    <t>Морева Наталья</t>
  </si>
  <si>
    <t>Ершова Екатерина</t>
  </si>
  <si>
    <t>Аскарова Карина</t>
  </si>
  <si>
    <t>Дужникова Полина</t>
  </si>
  <si>
    <t>Красильникова Дарина</t>
  </si>
  <si>
    <t>Астахов Иса</t>
  </si>
  <si>
    <t>Демидов Кирилл</t>
  </si>
  <si>
    <t>Добросов Олег</t>
  </si>
  <si>
    <t>Гафаров Айдар</t>
  </si>
  <si>
    <t>Яушев Никита</t>
  </si>
  <si>
    <t>Андреев Евгений</t>
  </si>
  <si>
    <t>Серегин Егор</t>
  </si>
  <si>
    <t>Панарин Вадим</t>
  </si>
  <si>
    <t>Байкин Дмитрий</t>
  </si>
  <si>
    <t>Ахметшин Альберт</t>
  </si>
  <si>
    <t>Маслов Сергей</t>
  </si>
  <si>
    <t>Белозеров Юрий</t>
  </si>
  <si>
    <t>Юнин Данила</t>
  </si>
  <si>
    <t>Ивакин Александр</t>
  </si>
  <si>
    <t>Тахавиев Тимур</t>
  </si>
  <si>
    <t>Коптилин Егор</t>
  </si>
  <si>
    <t>Дурандин Александр</t>
  </si>
  <si>
    <t>Головин Дмитрий</t>
  </si>
  <si>
    <t>Лаптев Илья</t>
  </si>
  <si>
    <t>Крупчатников Илья</t>
  </si>
  <si>
    <t>Петровский Александр</t>
  </si>
  <si>
    <t>Семенов Егор</t>
  </si>
  <si>
    <t>Саратовская обл.</t>
  </si>
  <si>
    <t>Токарев Максим</t>
  </si>
  <si>
    <t>Соколов Дмитрий</t>
  </si>
  <si>
    <t>Кошкин Владислав</t>
  </si>
  <si>
    <t>Хохряков Артём</t>
  </si>
  <si>
    <t>Харюшин Роман</t>
  </si>
  <si>
    <t>Хуснияров Булат</t>
  </si>
  <si>
    <t>Гетманский Сергей</t>
  </si>
  <si>
    <t>Зуев Кирилл</t>
  </si>
  <si>
    <t>Вахитов Артур</t>
  </si>
  <si>
    <t>Венков Евгений</t>
  </si>
  <si>
    <t>Воскресенский Андрей</t>
  </si>
  <si>
    <t>Ждо15</t>
  </si>
  <si>
    <t>Ждо18</t>
  </si>
  <si>
    <t>Мдо15</t>
  </si>
  <si>
    <t>Мдо18</t>
  </si>
  <si>
    <t>Первенство ПФО - 20.01.2017. - г. Наб. Челны</t>
  </si>
  <si>
    <t>маркированная трасса</t>
  </si>
  <si>
    <t>Номе</t>
  </si>
  <si>
    <t>Место Прим</t>
  </si>
  <si>
    <t>18, 12 КП, 4.500 м</t>
  </si>
  <si>
    <t>15, 10 КП, 3.400 м</t>
  </si>
  <si>
    <t>18, 18 КП, 6.000 м</t>
  </si>
  <si>
    <t>Яушев Руслан</t>
  </si>
  <si>
    <t>Фомин Даниил</t>
  </si>
  <si>
    <t>Номер</t>
  </si>
  <si>
    <t>классика</t>
  </si>
  <si>
    <t>х 1,2</t>
  </si>
  <si>
    <t>Сумма 3-х лучших</t>
  </si>
  <si>
    <t>Прохоров</t>
  </si>
  <si>
    <t>Прохоров А.Г.</t>
  </si>
  <si>
    <t>Неволин Ю.В.</t>
  </si>
  <si>
    <t>Вологодская обл</t>
  </si>
  <si>
    <t>г.Москва</t>
  </si>
  <si>
    <t>Пермский Край</t>
  </si>
  <si>
    <t>Респ. Татарстан</t>
  </si>
  <si>
    <t>Тузов Игорь</t>
  </si>
  <si>
    <t>Бузовкин Данил</t>
  </si>
  <si>
    <t>Котов Даниил</t>
  </si>
  <si>
    <t>Калинина Вероника</t>
  </si>
  <si>
    <t>Романова Анастасия</t>
  </si>
  <si>
    <t>Якушина Лидия</t>
  </si>
  <si>
    <t>Раковица Дмитрий</t>
  </si>
  <si>
    <t>Бурлаков Андрей</t>
  </si>
  <si>
    <t>Синявский Тимофей</t>
  </si>
  <si>
    <t>Кондратьев Степан</t>
  </si>
  <si>
    <t>Ж17</t>
  </si>
  <si>
    <t>Ж14</t>
  </si>
  <si>
    <t>п.п.3.9.9.</t>
  </si>
  <si>
    <t>Первенство России, Дзержинск</t>
  </si>
  <si>
    <t>Ермолаева</t>
  </si>
  <si>
    <t>Муракаева</t>
  </si>
  <si>
    <t>Черемных</t>
  </si>
  <si>
    <t>Сафарова</t>
  </si>
  <si>
    <t>Щукина</t>
  </si>
  <si>
    <t>Ханова</t>
  </si>
  <si>
    <t>14</t>
  </si>
  <si>
    <t>44</t>
  </si>
  <si>
    <t>02.02.2017-МТ</t>
  </si>
  <si>
    <t>03.02.2017-эстафета МТ</t>
  </si>
  <si>
    <t>участие</t>
  </si>
  <si>
    <t>04.02.2017 - классика - общ.старт</t>
  </si>
  <si>
    <t>Киселёв</t>
  </si>
  <si>
    <t>Глухих</t>
  </si>
  <si>
    <t>Костин</t>
  </si>
  <si>
    <t>Саннков</t>
  </si>
  <si>
    <t>Макаров</t>
  </si>
  <si>
    <t>Верхотин</t>
  </si>
  <si>
    <t>Коржев</t>
  </si>
  <si>
    <t>Королева</t>
  </si>
  <si>
    <t>Мякотникова</t>
  </si>
  <si>
    <t>Миславская</t>
  </si>
  <si>
    <t>Саранина</t>
  </si>
  <si>
    <t>Хренникова</t>
  </si>
  <si>
    <t>Аликина</t>
  </si>
  <si>
    <t>Федорович</t>
  </si>
  <si>
    <t>Костарева</t>
  </si>
  <si>
    <t>Никифоров</t>
  </si>
  <si>
    <t>Жигалев</t>
  </si>
  <si>
    <t>Хомяков</t>
  </si>
  <si>
    <t>Попович</t>
  </si>
  <si>
    <t>Урсу</t>
  </si>
  <si>
    <t>0</t>
  </si>
  <si>
    <t>Ворончихин</t>
  </si>
  <si>
    <t>Дмитриев</t>
  </si>
  <si>
    <t>Кантемиров</t>
  </si>
  <si>
    <t>ПФО - эстафета, Наб.Челны, 22.01.2017</t>
  </si>
  <si>
    <t>Хохряков</t>
  </si>
  <si>
    <t>Кудрявцева</t>
  </si>
  <si>
    <t>Мамаева</t>
  </si>
  <si>
    <t>Дорофеева</t>
  </si>
  <si>
    <t>Иванова</t>
  </si>
  <si>
    <t>Шайдурова</t>
  </si>
  <si>
    <t>Муравьёва Наталья</t>
  </si>
  <si>
    <t xml:space="preserve">Пупов </t>
  </si>
  <si>
    <t>Верхоланцев</t>
  </si>
  <si>
    <t>Белоусов</t>
  </si>
  <si>
    <t>Неволин</t>
  </si>
  <si>
    <t>Златин</t>
  </si>
  <si>
    <t>Мухарамов Артём</t>
  </si>
  <si>
    <t>Результа</t>
  </si>
  <si>
    <t>тОтставан</t>
  </si>
  <si>
    <t>+00:00</t>
  </si>
  <si>
    <t>Барышникова Светлана</t>
  </si>
  <si>
    <t>Челябинская обл.</t>
  </si>
  <si>
    <t>Трифонова Кристина</t>
  </si>
  <si>
    <t>+03:31</t>
  </si>
  <si>
    <t>Рыбакова Ульяна</t>
  </si>
  <si>
    <t>Москва</t>
  </si>
  <si>
    <t>Покровская Агния</t>
  </si>
  <si>
    <t>+08:47</t>
  </si>
  <si>
    <t>Пономаренко Ксения</t>
  </si>
  <si>
    <t>Московская обл.</t>
  </si>
  <si>
    <t>Кондратьева Алена</t>
  </si>
  <si>
    <t>Рыжова Анстасия</t>
  </si>
  <si>
    <t>Игнатина Алиса</t>
  </si>
  <si>
    <t>Мусатова Диана</t>
  </si>
  <si>
    <t>Республика Карелия</t>
  </si>
  <si>
    <t>Бузмакова Елена</t>
  </si>
  <si>
    <t>Курганская обл.</t>
  </si>
  <si>
    <t>Ходырева Анна</t>
  </si>
  <si>
    <t>Балашова Софья</t>
  </si>
  <si>
    <t>Тульская обл.</t>
  </si>
  <si>
    <t>+14:00</t>
  </si>
  <si>
    <t>Трубехина Елизавета</t>
  </si>
  <si>
    <t>Кузнецова Алина</t>
  </si>
  <si>
    <t>Республика Коми</t>
  </si>
  <si>
    <t>Александрова Софья</t>
  </si>
  <si>
    <t>Токарева Александра</t>
  </si>
  <si>
    <t>Соколова Екатерина</t>
  </si>
  <si>
    <t>Евтюхова Екатерина</t>
  </si>
  <si>
    <t>Еремина Анастасия</t>
  </si>
  <si>
    <t>Чистова Ксения</t>
  </si>
  <si>
    <t>Максимова Дарья</t>
  </si>
  <si>
    <t>Бабушкина Ксения</t>
  </si>
  <si>
    <t>Нурмухаметова Василина</t>
  </si>
  <si>
    <t>Семенова Олеся</t>
  </si>
  <si>
    <t>Кудрявцева Оксана</t>
  </si>
  <si>
    <t>Замараева Ирина</t>
  </si>
  <si>
    <t>Медкова Владислава</t>
  </si>
  <si>
    <t>Шебукова Мария</t>
  </si>
  <si>
    <t>Маркова Алена</t>
  </si>
  <si>
    <t>Алтайский край</t>
  </si>
  <si>
    <t>Спиридонова Ирина</t>
  </si>
  <si>
    <t>Черемных Екатерина</t>
  </si>
  <si>
    <t>Лобыгина Марина</t>
  </si>
  <si>
    <t>Устьянцева Ксения</t>
  </si>
  <si>
    <t>Сережкина Софья</t>
  </si>
  <si>
    <t>Лещук Полина</t>
  </si>
  <si>
    <t>Игнатова Алина</t>
  </si>
  <si>
    <t>Мякинен Юлия</t>
  </si>
  <si>
    <t>Каллистова Ольга</t>
  </si>
  <si>
    <t>Ибатуллина Алёна</t>
  </si>
  <si>
    <t>Лопаева Анастасия</t>
  </si>
  <si>
    <t>Радайкина Яна</t>
  </si>
  <si>
    <t>Лушкина Арина</t>
  </si>
  <si>
    <t>Бирюкова Кристина</t>
  </si>
  <si>
    <t>Вараксина Елизавета</t>
  </si>
  <si>
    <t>Лиштаева Анна</t>
  </si>
  <si>
    <t>Евенко Ксения</t>
  </si>
  <si>
    <t>Самошина Елизавета</t>
  </si>
  <si>
    <t>Кошелькова Инна</t>
  </si>
  <si>
    <t>Кузьмина Нина</t>
  </si>
  <si>
    <t>Черных Зоя</t>
  </si>
  <si>
    <t>+00:15</t>
  </si>
  <si>
    <t>Кулакова Юлия</t>
  </si>
  <si>
    <t>Тюменская обл.</t>
  </si>
  <si>
    <t>+06:42</t>
  </si>
  <si>
    <t>Вологодская обл.</t>
  </si>
  <si>
    <t>Кузнецова Софья</t>
  </si>
  <si>
    <t>Хабаровский край</t>
  </si>
  <si>
    <t>Тихонова Мария</t>
  </si>
  <si>
    <t>Маликова Елизавета</t>
  </si>
  <si>
    <t>Кондратюк Марина</t>
  </si>
  <si>
    <t>Воробьева Мария</t>
  </si>
  <si>
    <t>Сурайкина Ксения</t>
  </si>
  <si>
    <t>Аксенова Алена</t>
  </si>
  <si>
    <t>Санкт-Петербург</t>
  </si>
  <si>
    <t>Селюкова Диана</t>
  </si>
  <si>
    <t>Шахова Дарья</t>
  </si>
  <si>
    <t>Дмитриева Дарья</t>
  </si>
  <si>
    <t>Фомина Алена</t>
  </si>
  <si>
    <t>Бакланова Татьяна</t>
  </si>
  <si>
    <t>Гуренкова Александра</t>
  </si>
  <si>
    <t>Баранова Алена</t>
  </si>
  <si>
    <t>Сафронова Анна</t>
  </si>
  <si>
    <t>Запорожская Лилия</t>
  </si>
  <si>
    <t>Ока Аделина</t>
  </si>
  <si>
    <t>Насибуллина Дания</t>
  </si>
  <si>
    <t>Шевелева Полина</t>
  </si>
  <si>
    <t>Егорова Екатерина</t>
  </si>
  <si>
    <t>Журавлева Оксана</t>
  </si>
  <si>
    <t>Трифанова Анастасия</t>
  </si>
  <si>
    <t>Ленинградская обл</t>
  </si>
  <si>
    <t>Мезенцева Ольга</t>
  </si>
  <si>
    <t>Тихонова Александра</t>
  </si>
  <si>
    <t>Идрисова Айсылу</t>
  </si>
  <si>
    <t>Бирюлёва Владислава</t>
  </si>
  <si>
    <t>Волкова Ирина</t>
  </si>
  <si>
    <t>Майорова Юлия</t>
  </si>
  <si>
    <t>Долбня Полина</t>
  </si>
  <si>
    <t>Старостина Станислава</t>
  </si>
  <si>
    <t>Назарова Надежда</t>
  </si>
  <si>
    <t>Республика Саха /Яку</t>
  </si>
  <si>
    <t>Запорожская Виктория</t>
  </si>
  <si>
    <t>Родина Екатерина</t>
  </si>
  <si>
    <t>Окунева Мария</t>
  </si>
  <si>
    <t>Холманских Надежда</t>
  </si>
  <si>
    <t>Бояршинова Нина</t>
  </si>
  <si>
    <t>Теппоева Полина</t>
  </si>
  <si>
    <t>Савицкая Анна</t>
  </si>
  <si>
    <t>Дементьева Екатерина</t>
  </si>
  <si>
    <t>Игнатова Анна</t>
  </si>
  <si>
    <t>Богачёва Ксения</t>
  </si>
  <si>
    <t>Токарева Алина</t>
  </si>
  <si>
    <t>Амурская обл.</t>
  </si>
  <si>
    <t>Вестфальская Анастасия</t>
  </si>
  <si>
    <t>Сарычева Мария</t>
  </si>
  <si>
    <t>Кошкина Софья</t>
  </si>
  <si>
    <t>Куваева Екатерина</t>
  </si>
  <si>
    <t>Казакова Валерия</t>
  </si>
  <si>
    <t>Кальчевская Анастасия</t>
  </si>
  <si>
    <t>+05:44</t>
  </si>
  <si>
    <t>Котова Снежана</t>
  </si>
  <si>
    <t>Нюнина Елизавета</t>
  </si>
  <si>
    <t>Терехина Светлана</t>
  </si>
  <si>
    <t>Шавалеева Алина</t>
  </si>
  <si>
    <t>Бессонова Анастасия</t>
  </si>
  <si>
    <t>Поливцева Полина</t>
  </si>
  <si>
    <t>+04:12</t>
  </si>
  <si>
    <t>+04:29</t>
  </si>
  <si>
    <t>Шведов Ярослав</t>
  </si>
  <si>
    <t>+00:29</t>
  </si>
  <si>
    <t>Твердовский Артемий</t>
  </si>
  <si>
    <t>Дубов Дмитрий</t>
  </si>
  <si>
    <t>Юцкевич Иван</t>
  </si>
  <si>
    <t>Давыдов Даниил</t>
  </si>
  <si>
    <t>Рогозин Владимир</t>
  </si>
  <si>
    <t>Прокопьев Алексей</t>
  </si>
  <si>
    <t>Андреев Семен</t>
  </si>
  <si>
    <t>+11:47</t>
  </si>
  <si>
    <t>Сериков Иван</t>
  </si>
  <si>
    <t>+12:27</t>
  </si>
  <si>
    <t>Токмаков Егор</t>
  </si>
  <si>
    <t>+12:33</t>
  </si>
  <si>
    <t>Григоров Никита</t>
  </si>
  <si>
    <t>Белов Семен</t>
  </si>
  <si>
    <t>Иванов Александр</t>
  </si>
  <si>
    <t>Носов Кирилл</t>
  </si>
  <si>
    <t>Багрецов Тимофей</t>
  </si>
  <si>
    <t>Докучаев Владимир</t>
  </si>
  <si>
    <t>Брусничников Матвей</t>
  </si>
  <si>
    <t>Топорков Артём</t>
  </si>
  <si>
    <t>Дорошин Владимир</t>
  </si>
  <si>
    <t>Веселов Даниил</t>
  </si>
  <si>
    <t>Ивановская обл.</t>
  </si>
  <si>
    <t>Гутров Антон</t>
  </si>
  <si>
    <t>Губанов Артем</t>
  </si>
  <si>
    <t>Николаев Алексей</t>
  </si>
  <si>
    <t>Чернышов Михаил</t>
  </si>
  <si>
    <t>Копанов Антон</t>
  </si>
  <si>
    <t>Коркунов Антон</t>
  </si>
  <si>
    <t>Гусихин Владислав</t>
  </si>
  <si>
    <t>Громов Федор</t>
  </si>
  <si>
    <t>Бузмаков Евгений</t>
  </si>
  <si>
    <t>Кузьмин Тимофей</t>
  </si>
  <si>
    <t>Пушкарев Матвей</t>
  </si>
  <si>
    <t>Севальнев Степан</t>
  </si>
  <si>
    <t>Доронин Андрей</t>
  </si>
  <si>
    <t>Титов Никита</t>
  </si>
  <si>
    <t>Перешеин Константин</t>
  </si>
  <si>
    <t>Борзов Сергей</t>
  </si>
  <si>
    <t>Вяткин Евгений</t>
  </si>
  <si>
    <t>Индриков Олег</t>
  </si>
  <si>
    <t>Попов Антон</t>
  </si>
  <si>
    <t>Воропаев Кирилл</t>
  </si>
  <si>
    <t>Потапов Денис</t>
  </si>
  <si>
    <t>Шмырев Алексей</t>
  </si>
  <si>
    <t>Голубев Артём</t>
  </si>
  <si>
    <t>Малицкий Евгений</t>
  </si>
  <si>
    <t>Подойников Егор</t>
  </si>
  <si>
    <t>Михайлов Тимофей</t>
  </si>
  <si>
    <t>Осколков Артем</t>
  </si>
  <si>
    <t>Петров Дмитрий</t>
  </si>
  <si>
    <t>Афанасьев Илья</t>
  </si>
  <si>
    <t>Мухамедьянов Вильдан</t>
  </si>
  <si>
    <t>М17,</t>
  </si>
  <si>
    <t>Быков Данила</t>
  </si>
  <si>
    <t>Тимофеев Никита</t>
  </si>
  <si>
    <t>Токарев Иван</t>
  </si>
  <si>
    <t>Мухин Матвей</t>
  </si>
  <si>
    <t>Жилин Максим</t>
  </si>
  <si>
    <t>+04:15</t>
  </si>
  <si>
    <t>Таран Николай</t>
  </si>
  <si>
    <t>Осипов Александр</t>
  </si>
  <si>
    <t>Тихонов Дмитрий</t>
  </si>
  <si>
    <t>+06:49</t>
  </si>
  <si>
    <t>Александров Даниил</t>
  </si>
  <si>
    <t>Ломтюгов Виктор</t>
  </si>
  <si>
    <t>+07:50</t>
  </si>
  <si>
    <t>Таскаев Максим</t>
  </si>
  <si>
    <t>Шарашов Даниил</t>
  </si>
  <si>
    <t>Генералов Евгений</t>
  </si>
  <si>
    <t>Бондаренко Александр</t>
  </si>
  <si>
    <t>Харебин Сергей</t>
  </si>
  <si>
    <t>Неупокоев Никита</t>
  </si>
  <si>
    <t>Хохлов Данила</t>
  </si>
  <si>
    <t>Михайловский Сергей</t>
  </si>
  <si>
    <t>Кунин Иван</t>
  </si>
  <si>
    <t>Чернышев Георгий</t>
  </si>
  <si>
    <t>Бычков Даниил</t>
  </si>
  <si>
    <t>Купцов Павел</t>
  </si>
  <si>
    <t>Ягубцев Павел</t>
  </si>
  <si>
    <t>Черных Михаил</t>
  </si>
  <si>
    <t>+15:16</t>
  </si>
  <si>
    <t>Андрос Петр</t>
  </si>
  <si>
    <t>Ковалев Евгений</t>
  </si>
  <si>
    <t>Аверкин Павел</t>
  </si>
  <si>
    <t>+16:49</t>
  </si>
  <si>
    <t>Альшевский Егор</t>
  </si>
  <si>
    <t>Новиков Вениамин</t>
  </si>
  <si>
    <t>Голубев Михаил</t>
  </si>
  <si>
    <t>Березников Егор</t>
  </si>
  <si>
    <t>Кружалов Сергей</t>
  </si>
  <si>
    <t>Рогов Сергей</t>
  </si>
  <si>
    <t>Митяков Сергей</t>
  </si>
  <si>
    <t>Бессонов Михаил</t>
  </si>
  <si>
    <t>Балаев Василий</t>
  </si>
  <si>
    <t>Агеенко Владислав</t>
  </si>
  <si>
    <t>Васильев Кирилл</t>
  </si>
  <si>
    <t>Попов Кирилл</t>
  </si>
  <si>
    <t>Безносиков Семён</t>
  </si>
  <si>
    <t>Тюменцев Егор</t>
  </si>
  <si>
    <t>Солодейников Федор</t>
  </si>
  <si>
    <t>Повалишников Леонид</t>
  </si>
  <si>
    <t>Сорокин Андрей</t>
  </si>
  <si>
    <t>Пушкарев Арсений</t>
  </si>
  <si>
    <t>Шихов Федор</t>
  </si>
  <si>
    <t>Краншев Андрей</t>
  </si>
  <si>
    <t>Максименко Максим</t>
  </si>
  <si>
    <t>Козлов Денис</t>
  </si>
  <si>
    <t>Жерихин Дмитрий</t>
  </si>
  <si>
    <t>Князев Антон</t>
  </si>
  <si>
    <t>Шестаков Кирилл</t>
  </si>
  <si>
    <t>+04:46</t>
  </si>
  <si>
    <t>Тверитинов Егор</t>
  </si>
  <si>
    <t>Кручинин Михаил</t>
  </si>
  <si>
    <t>Вахитов Иван</t>
  </si>
  <si>
    <t>Платонов Дмитрий</t>
  </si>
  <si>
    <t>Первенство России по спортивному ориентированию</t>
  </si>
  <si>
    <t>Лыжная гонка - лонг</t>
  </si>
  <si>
    <t>24.02.2017г., г.Саранск</t>
  </si>
  <si>
    <t>+02:54</t>
  </si>
  <si>
    <t>Лазарева Александра</t>
  </si>
  <si>
    <t>Моисеева Татьяна</t>
  </si>
  <si>
    <t>+07:49</t>
  </si>
  <si>
    <t>Цыганенко София</t>
  </si>
  <si>
    <t>Омская обл.</t>
  </si>
  <si>
    <t>+08:51</t>
  </si>
  <si>
    <t>Респ. Саха (Якутия)</t>
  </si>
  <si>
    <t>Ярыгина Анастасия</t>
  </si>
  <si>
    <t>Хусанкова Анастасия</t>
  </si>
  <si>
    <t>Патракова Любовь</t>
  </si>
  <si>
    <t>Плотникова Юлия</t>
  </si>
  <si>
    <t>Лазарева Ирина</t>
  </si>
  <si>
    <t>Воронежская обл.</t>
  </si>
  <si>
    <t>Филиппова Алёна</t>
  </si>
  <si>
    <t>Кравецкая Валерия</t>
  </si>
  <si>
    <t>Уханова Дарья</t>
  </si>
  <si>
    <t>Казанцева Мария</t>
  </si>
  <si>
    <t>Пермикина Екатерина</t>
  </si>
  <si>
    <t>Сукочева Анастасия</t>
  </si>
  <si>
    <t>п.2.6.10</t>
  </si>
  <si>
    <t>Дорма Артемий</t>
  </si>
  <si>
    <t>Пермяков Никита</t>
  </si>
  <si>
    <t>Амеличев Константин</t>
  </si>
  <si>
    <t>+03:18</t>
  </si>
  <si>
    <t>+04:10</t>
  </si>
  <si>
    <t>Сорокин Даниил</t>
  </si>
  <si>
    <t>Воронин Евгений</t>
  </si>
  <si>
    <t>+06:50</t>
  </si>
  <si>
    <t>+08:21</t>
  </si>
  <si>
    <t>+08:52</t>
  </si>
  <si>
    <t>Беляков Михаил</t>
  </si>
  <si>
    <t>Тамбовская обл.</t>
  </si>
  <si>
    <t>+09:11</t>
  </si>
  <si>
    <t>Климов Дмитрий</t>
  </si>
  <si>
    <t>Ярославская обл.</t>
  </si>
  <si>
    <t>Пономарев Дмитрий</t>
  </si>
  <si>
    <t>Гуменников Александр</t>
  </si>
  <si>
    <t>Смоленская обл.</t>
  </si>
  <si>
    <t>+10:25</t>
  </si>
  <si>
    <t>Хромых Сергей</t>
  </si>
  <si>
    <t>Куксов Захар</t>
  </si>
  <si>
    <t>Синицин Никита</t>
  </si>
  <si>
    <t>Ложников Виктор</t>
  </si>
  <si>
    <t>Слюсарев Максим</t>
  </si>
  <si>
    <t>Татаринов Игорь</t>
  </si>
  <si>
    <t>Яньшин Владислав</t>
  </si>
  <si>
    <t>Ж14, 14</t>
  </si>
  <si>
    <t>№</t>
  </si>
  <si>
    <t>ГР</t>
  </si>
  <si>
    <t>Время</t>
  </si>
  <si>
    <t>Прим  Место</t>
  </si>
  <si>
    <t>на</t>
  </si>
  <si>
    <t>этапе   ком</t>
  </si>
  <si>
    <t>анды</t>
  </si>
  <si>
    <t>Лыжная гонка - эстафета 3 этапа</t>
  </si>
  <si>
    <t>25.02.2017г.</t>
  </si>
  <si>
    <t>г.Саранск</t>
  </si>
  <si>
    <t>ЭСТАФЕТЫ</t>
  </si>
  <si>
    <t>ФИНАЛ 8-ой зимней Спартакиады учащихся Россиии</t>
  </si>
  <si>
    <t>04.03.2017г.</t>
  </si>
  <si>
    <t>г. Пермь</t>
  </si>
  <si>
    <t>+00:30</t>
  </si>
  <si>
    <t>+02:05</t>
  </si>
  <si>
    <t>+02:33</t>
  </si>
  <si>
    <t>+03:21</t>
  </si>
  <si>
    <t>+04:28</t>
  </si>
  <si>
    <t>+04:43</t>
  </si>
  <si>
    <t>+05:22</t>
  </si>
  <si>
    <t>+05:24</t>
  </si>
  <si>
    <t>+05:31</t>
  </si>
  <si>
    <t>+05:34</t>
  </si>
  <si>
    <t>+05:42</t>
  </si>
  <si>
    <t>+05:45</t>
  </si>
  <si>
    <t>+06:34</t>
  </si>
  <si>
    <t>+07:03</t>
  </si>
  <si>
    <t>+08:12</t>
  </si>
  <si>
    <t>+08:38</t>
  </si>
  <si>
    <t>+09:00</t>
  </si>
  <si>
    <t>+09:02</t>
  </si>
  <si>
    <t>+10:16</t>
  </si>
  <si>
    <t>+10:18</t>
  </si>
  <si>
    <t>+10:40</t>
  </si>
  <si>
    <t>+11:12</t>
  </si>
  <si>
    <t>+11:27</t>
  </si>
  <si>
    <t>+13:00</t>
  </si>
  <si>
    <t>+13:34</t>
  </si>
  <si>
    <t>+13:58</t>
  </si>
  <si>
    <t>+16:52</t>
  </si>
  <si>
    <t>+17:52</t>
  </si>
  <si>
    <t>+18:01</t>
  </si>
  <si>
    <t>+18:09</t>
  </si>
  <si>
    <t>+18:39</t>
  </si>
  <si>
    <t>+19:20</t>
  </si>
  <si>
    <t>+19:29</t>
  </si>
  <si>
    <t>+19:48</t>
  </si>
  <si>
    <t>+22:10</t>
  </si>
  <si>
    <t>+29:07</t>
  </si>
  <si>
    <t>+31:48</t>
  </si>
  <si>
    <t>+37:34</t>
  </si>
  <si>
    <t>+43:08</t>
  </si>
  <si>
    <t>18 КП, 7.200 м</t>
  </si>
  <si>
    <t>+00:23</t>
  </si>
  <si>
    <t>+01:48</t>
  </si>
  <si>
    <t>+01:49</t>
  </si>
  <si>
    <t>+02:16</t>
  </si>
  <si>
    <t>+02:38</t>
  </si>
  <si>
    <t>+02:39</t>
  </si>
  <si>
    <t>+02:49</t>
  </si>
  <si>
    <t>+03:03</t>
  </si>
  <si>
    <t>+03:14</t>
  </si>
  <si>
    <t>+03:44</t>
  </si>
  <si>
    <t>+03:59</t>
  </si>
  <si>
    <t>+04:08</t>
  </si>
  <si>
    <t>+04:16</t>
  </si>
  <si>
    <t>+04:24</t>
  </si>
  <si>
    <t>+04:40</t>
  </si>
  <si>
    <t>+04:48</t>
  </si>
  <si>
    <t>+05:20</t>
  </si>
  <si>
    <t>+05:32</t>
  </si>
  <si>
    <t>+05:43</t>
  </si>
  <si>
    <t>+05:58</t>
  </si>
  <si>
    <t>+06:17</t>
  </si>
  <si>
    <t>+06:24</t>
  </si>
  <si>
    <t>+06:48</t>
  </si>
  <si>
    <t>+07:08</t>
  </si>
  <si>
    <t>+07:40</t>
  </si>
  <si>
    <t>+08:40</t>
  </si>
  <si>
    <t>+08:50</t>
  </si>
  <si>
    <t>+09:01</t>
  </si>
  <si>
    <t>+09:29</t>
  </si>
  <si>
    <t>+09:30</t>
  </si>
  <si>
    <t>+10:17</t>
  </si>
  <si>
    <t>+10:47</t>
  </si>
  <si>
    <t>+10:53</t>
  </si>
  <si>
    <t>+10:55</t>
  </si>
  <si>
    <t>+11:01</t>
  </si>
  <si>
    <t>+11:33</t>
  </si>
  <si>
    <t>+12:30</t>
  </si>
  <si>
    <t>+12:52</t>
  </si>
  <si>
    <t>+13:13</t>
  </si>
  <si>
    <t>+15:17</t>
  </si>
  <si>
    <t>+16:34</t>
  </si>
  <si>
    <t>+16:56</t>
  </si>
  <si>
    <t>+17:16</t>
  </si>
  <si>
    <t>+17:58</t>
  </si>
  <si>
    <t>+20:05</t>
  </si>
  <si>
    <t>Лыжная гонка - классика</t>
  </si>
  <si>
    <t>03.03.2017г.</t>
  </si>
  <si>
    <t>Лыжная гонка - МТ</t>
  </si>
  <si>
    <t>02.03.2017г.</t>
  </si>
  <si>
    <t>Горн-ск Лопатка</t>
  </si>
  <si>
    <t>Пермь СДЮСШОР №3 ЭДЕ</t>
  </si>
  <si>
    <t>Горн-ск Анисимов</t>
  </si>
  <si>
    <t>Тупицына Ксюша</t>
  </si>
  <si>
    <t>Даньшова Мария</t>
  </si>
  <si>
    <t>Батуева Ирина</t>
  </si>
  <si>
    <t>Туров Михаил</t>
  </si>
  <si>
    <t>Киршев Антон</t>
  </si>
  <si>
    <t>Денисов Александр</t>
  </si>
  <si>
    <t>Патраков Юрий</t>
  </si>
  <si>
    <t>Симонов Лев</t>
  </si>
  <si>
    <t>Батуев Михаил</t>
  </si>
  <si>
    <t>Никитин Гордей</t>
  </si>
  <si>
    <t>Мочилин Роман</t>
  </si>
  <si>
    <t>Морозов Егор</t>
  </si>
  <si>
    <t>Вебер Илья</t>
  </si>
  <si>
    <t>Игнатьев Артем</t>
  </si>
  <si>
    <t>Коржев Мифаил</t>
  </si>
  <si>
    <t>Жаренов Руслан</t>
  </si>
  <si>
    <t>Чупин Андрей</t>
  </si>
  <si>
    <t>Первенство края</t>
  </si>
  <si>
    <t>Иванова Екатерина</t>
  </si>
  <si>
    <t>Бронников Владислав</t>
  </si>
  <si>
    <t>ФИНАЛ VIII зимней Спартакиады учащихся Россиии</t>
  </si>
  <si>
    <t>комбинация</t>
  </si>
  <si>
    <t>г.Дзержинск</t>
  </si>
  <si>
    <t>Первенство России</t>
  </si>
  <si>
    <t>эстафеты</t>
  </si>
  <si>
    <t>г.Златоуст</t>
  </si>
  <si>
    <t>Пер-во края, п.Т.Гора</t>
  </si>
  <si>
    <t>67.95</t>
  </si>
  <si>
    <t>Отставан</t>
  </si>
  <si>
    <t>кмс</t>
  </si>
  <si>
    <t xml:space="preserve">Айгильдин Евгений </t>
  </si>
  <si>
    <t>Феникс</t>
  </si>
  <si>
    <t>2ю</t>
  </si>
  <si>
    <t>1ю</t>
  </si>
  <si>
    <t>Ж12,</t>
  </si>
  <si>
    <t>9 КП, 1.400 м</t>
  </si>
  <si>
    <t>Мансурова Алина</t>
  </si>
  <si>
    <t>Коцерикова Милиса</t>
  </si>
  <si>
    <t>Варанкина Виктория</t>
  </si>
  <si>
    <t>Сутягина Анна</t>
  </si>
  <si>
    <t>Ж14,</t>
  </si>
  <si>
    <t>16 КП, 3.000 м</t>
  </si>
  <si>
    <t>в/к</t>
  </si>
  <si>
    <t>Замогильная Валерия</t>
  </si>
  <si>
    <t>Буревестник Пермь</t>
  </si>
  <si>
    <t>Ж16,</t>
  </si>
  <si>
    <t>14 КП, 4.500 м</t>
  </si>
  <si>
    <t>Андреева Диана</t>
  </si>
  <si>
    <t>Альтаир СДЮСШОР 3 Пе</t>
  </si>
  <si>
    <t>Хафизова Алина</t>
  </si>
  <si>
    <t>Пестрикова Элина</t>
  </si>
  <si>
    <t>Ж20,</t>
  </si>
  <si>
    <t>20 КП, 6.100 м</t>
  </si>
  <si>
    <t>Сопова Анастасия</t>
  </si>
  <si>
    <t>МС</t>
  </si>
  <si>
    <t>Пермь, лично</t>
  </si>
  <si>
    <t>Пермский р-н, лично</t>
  </si>
  <si>
    <t>М12,</t>
  </si>
  <si>
    <t>9 КП, 1.500 м</t>
  </si>
  <si>
    <t>Каменских Данил</t>
  </si>
  <si>
    <t>Мокроусов Владимир</t>
  </si>
  <si>
    <t>Боронников Тимофей</t>
  </si>
  <si>
    <t>Шардина Павел</t>
  </si>
  <si>
    <t>Шардин Александр</t>
  </si>
  <si>
    <t>Румянцев Алексей</t>
  </si>
  <si>
    <t>М14,</t>
  </si>
  <si>
    <t>14 КП, 3.400 м</t>
  </si>
  <si>
    <t>СДЮСШОР №3 Пермь,Сок</t>
  </si>
  <si>
    <t>Артемьев Иван</t>
  </si>
  <si>
    <t>М16,</t>
  </si>
  <si>
    <t>18 КП, 4.800 м</t>
  </si>
  <si>
    <t>Ермаков Данил</t>
  </si>
  <si>
    <t>Толшмяков Даниил</t>
  </si>
  <si>
    <t>М20,</t>
  </si>
  <si>
    <t>21 КП, 6.600 м</t>
  </si>
  <si>
    <t>Разин Тимур</t>
  </si>
  <si>
    <t>Ситников Павел</t>
  </si>
  <si>
    <t>Брюханов Евгений</t>
  </si>
  <si>
    <t>Волков Максим</t>
  </si>
  <si>
    <t>Андреев Алексей</t>
  </si>
  <si>
    <t>Красильников Михаил</t>
  </si>
  <si>
    <t>Камашев Даниил</t>
  </si>
  <si>
    <t>Бобров Дмитрий</t>
  </si>
  <si>
    <t>Гуляев Артем</t>
  </si>
  <si>
    <t>Шишкин Сергей</t>
  </si>
  <si>
    <t>Жигалев Дмитрий</t>
  </si>
  <si>
    <t>17 июня 2017</t>
  </si>
  <si>
    <t>кросс - классика</t>
  </si>
  <si>
    <t>9 КП, 1.200 м</t>
  </si>
  <si>
    <t>12 КП, 2.000 м</t>
  </si>
  <si>
    <t>Богуневич Наталья</t>
  </si>
  <si>
    <t>13 КП, 2.700 м</t>
  </si>
  <si>
    <t>16 КП, 3.200 м</t>
  </si>
  <si>
    <t>9 КП, 1.300 м</t>
  </si>
  <si>
    <t>14 КП, 2.200 м</t>
  </si>
  <si>
    <t>14 КП, 3.000 м</t>
  </si>
  <si>
    <t>16 КП, 3.600 м</t>
  </si>
  <si>
    <t>кросс-спринт</t>
  </si>
  <si>
    <t>Рез-т</t>
  </si>
  <si>
    <t>г. Чебаркуль, Челябинская обл.</t>
  </si>
  <si>
    <t>1место</t>
  </si>
  <si>
    <t>Ждо17</t>
  </si>
  <si>
    <t>Мдо17</t>
  </si>
  <si>
    <t>Мдо19</t>
  </si>
  <si>
    <t>Мдо21</t>
  </si>
  <si>
    <t>Голдырев Виталий</t>
  </si>
  <si>
    <t>10.08.</t>
  </si>
  <si>
    <t>10.08.-13.08.2017</t>
  </si>
  <si>
    <t>лонг-общ.старт</t>
  </si>
  <si>
    <t>эстафета</t>
  </si>
  <si>
    <t>12.08.</t>
  </si>
  <si>
    <t>11.08.</t>
  </si>
  <si>
    <t>кросс-классика</t>
  </si>
  <si>
    <t>13.08.</t>
  </si>
  <si>
    <t>кросс-выбор</t>
  </si>
  <si>
    <t>Саранина валерия</t>
  </si>
  <si>
    <t>1</t>
  </si>
  <si>
    <t>01:25:39</t>
  </si>
  <si>
    <t>0:26:07</t>
  </si>
  <si>
    <t>11</t>
  </si>
  <si>
    <t>37</t>
  </si>
  <si>
    <t>28</t>
  </si>
  <si>
    <t>34</t>
  </si>
  <si>
    <t>56</t>
  </si>
  <si>
    <t>0:28:42</t>
  </si>
  <si>
    <t>0:32:32</t>
  </si>
  <si>
    <t>0:31:16</t>
  </si>
  <si>
    <t>0:32:10</t>
  </si>
  <si>
    <t>0:35:52</t>
  </si>
  <si>
    <t>150</t>
  </si>
  <si>
    <t>0:32:30</t>
  </si>
  <si>
    <t>0:38:16</t>
  </si>
  <si>
    <t>не старт.</t>
  </si>
  <si>
    <t>0:43:38</t>
  </si>
  <si>
    <t>0:48:02</t>
  </si>
  <si>
    <t>0:43:20</t>
  </si>
  <si>
    <t>н/ст</t>
  </si>
  <si>
    <t>33</t>
  </si>
  <si>
    <t>49</t>
  </si>
  <si>
    <t>30</t>
  </si>
  <si>
    <t>0:34:00</t>
  </si>
  <si>
    <t>0:33:06</t>
  </si>
  <si>
    <t>41</t>
  </si>
  <si>
    <t>0:46:41</t>
  </si>
  <si>
    <t>0:39:58</t>
  </si>
  <si>
    <t>38</t>
  </si>
  <si>
    <t>32</t>
  </si>
  <si>
    <t>0:51:05</t>
  </si>
  <si>
    <t>0:53:11</t>
  </si>
  <si>
    <t>Березина Дарья</t>
  </si>
  <si>
    <t>Приходько Виталия</t>
  </si>
  <si>
    <t>O-59 СДЮСШОР№3</t>
  </si>
  <si>
    <t>Нельзина Елизавета</t>
  </si>
  <si>
    <t>СДЮСШОР № 3 Альтаир-</t>
  </si>
  <si>
    <t>Уточкина Валерия</t>
  </si>
  <si>
    <t>Харина Марина</t>
  </si>
  <si>
    <t>Игнатьева Дарья</t>
  </si>
  <si>
    <t>Власова Мария</t>
  </si>
  <si>
    <t>Зубова Анастасия</t>
  </si>
  <si>
    <t>Попова Вероника</t>
  </si>
  <si>
    <t>Сабуров Константин</t>
  </si>
  <si>
    <t>Политов Дмитрий</t>
  </si>
  <si>
    <t>Никулин Никита</t>
  </si>
  <si>
    <t>Веретенников Александр</t>
  </si>
  <si>
    <t>Салихьянов Данил</t>
  </si>
  <si>
    <t>Варанкин Виталий</t>
  </si>
  <si>
    <t>Галеутдинов Виталий</t>
  </si>
  <si>
    <t>Филиппович Кирилл</t>
  </si>
  <si>
    <t>Кетов Анатолий</t>
  </si>
  <si>
    <t>Шардаков Дмитрий</t>
  </si>
  <si>
    <t>Носков Степан</t>
  </si>
  <si>
    <t>Сокол Пермь СДЮСШОР№ I</t>
  </si>
  <si>
    <t>Рангулов Вадим</t>
  </si>
  <si>
    <t>Негматов Карим</t>
  </si>
  <si>
    <t>Ирисбаев Фёдор</t>
  </si>
  <si>
    <t>Струнов Иван</t>
  </si>
  <si>
    <t>Феникс, ПГНИУ</t>
  </si>
  <si>
    <t>Эдельвейс, ПГНИУ</t>
  </si>
  <si>
    <t>Ж 12</t>
  </si>
  <si>
    <t>Ж 14</t>
  </si>
  <si>
    <t>Ж 16</t>
  </si>
  <si>
    <t>М 12</t>
  </si>
  <si>
    <t>М 14</t>
  </si>
  <si>
    <t>М 16</t>
  </si>
  <si>
    <t>М 18</t>
  </si>
  <si>
    <t>, 34 КП, 6.400 м</t>
  </si>
  <si>
    <t>М 20,</t>
  </si>
  <si>
    <t xml:space="preserve"> Волков Максим</t>
  </si>
  <si>
    <t>Катаев Егор</t>
  </si>
  <si>
    <t>Шифнер Алексей</t>
  </si>
  <si>
    <t>классика-общий старт</t>
  </si>
  <si>
    <t>Чупина Екатерина</t>
  </si>
  <si>
    <t>Гайфуллина Елена</t>
  </si>
  <si>
    <t>ПСВУ</t>
  </si>
  <si>
    <t>Горденко Олеся</t>
  </si>
  <si>
    <t>Чащухина Полина</t>
  </si>
  <si>
    <t>Некрасова Евгения</t>
  </si>
  <si>
    <t>Третьякова Анастасия</t>
  </si>
  <si>
    <t>Кузнецова Александра</t>
  </si>
  <si>
    <t>Кох Алексей</t>
  </si>
  <si>
    <t>Василевский Александр</t>
  </si>
  <si>
    <t>Железный Илья</t>
  </si>
  <si>
    <t>Квасов Константин</t>
  </si>
  <si>
    <t>Лобашев Юрий</t>
  </si>
  <si>
    <t xml:space="preserve">М 18, </t>
  </si>
  <si>
    <t>27 КП, 6.900 м</t>
  </si>
  <si>
    <t>М 20</t>
  </si>
  <si>
    <t>136,49</t>
  </si>
  <si>
    <t>114,05</t>
  </si>
  <si>
    <t>120,72</t>
  </si>
  <si>
    <t>115,31</t>
  </si>
  <si>
    <t>96,78</t>
  </si>
  <si>
    <t>125,39</t>
  </si>
  <si>
    <t>95,25</t>
  </si>
  <si>
    <t>122,79</t>
  </si>
  <si>
    <t>98,55</t>
  </si>
  <si>
    <t>77,01</t>
  </si>
  <si>
    <t>99,38</t>
  </si>
  <si>
    <t>59,04</t>
  </si>
  <si>
    <t>68,38</t>
  </si>
  <si>
    <t>01:28:14</t>
  </si>
  <si>
    <t>8</t>
  </si>
  <si>
    <t>01:45:24</t>
  </si>
  <si>
    <t>0:24:18</t>
  </si>
  <si>
    <t>5</t>
  </si>
  <si>
    <t>40</t>
  </si>
  <si>
    <t>80</t>
  </si>
  <si>
    <t>42</t>
  </si>
  <si>
    <t>0:26:21</t>
  </si>
  <si>
    <t>0:38:38</t>
  </si>
  <si>
    <t>0:32:57</t>
  </si>
  <si>
    <t>0:28:56</t>
  </si>
  <si>
    <t>24</t>
  </si>
  <si>
    <t>31</t>
  </si>
  <si>
    <t>0:35:14</t>
  </si>
  <si>
    <t>0:48:01</t>
  </si>
  <si>
    <t>0:43:10</t>
  </si>
  <si>
    <t>0:45:26</t>
  </si>
  <si>
    <t>0:44:25</t>
  </si>
  <si>
    <t>0:42:40</t>
  </si>
  <si>
    <t>0:35:02</t>
  </si>
  <si>
    <t>61</t>
  </si>
  <si>
    <t>0:56:08</t>
  </si>
  <si>
    <t>59</t>
  </si>
  <si>
    <t>0:31:04</t>
  </si>
  <si>
    <t>0:51:51</t>
  </si>
  <si>
    <t>0:50:44</t>
  </si>
  <si>
    <t>0:39:16</t>
  </si>
  <si>
    <t>0:59:45</t>
  </si>
  <si>
    <t>0:52:58</t>
  </si>
  <si>
    <t>75</t>
  </si>
  <si>
    <t>01:42:32</t>
  </si>
  <si>
    <t>2</t>
  </si>
  <si>
    <t>02:00:32</t>
  </si>
  <si>
    <t>13</t>
  </si>
  <si>
    <t>43</t>
  </si>
  <si>
    <t>0:34:07</t>
  </si>
  <si>
    <t>0:47:17</t>
  </si>
  <si>
    <t>0:40:15</t>
  </si>
  <si>
    <t>0:58:43</t>
  </si>
  <si>
    <t>0:43:45</t>
  </si>
  <si>
    <t>19</t>
  </si>
  <si>
    <t>0:54:44</t>
  </si>
  <si>
    <t>0:47:22</t>
  </si>
  <si>
    <t>0:57:37</t>
  </si>
  <si>
    <t>61,5</t>
  </si>
  <si>
    <t>92,33</t>
  </si>
  <si>
    <t>123,24</t>
  </si>
  <si>
    <t>42,75</t>
  </si>
  <si>
    <t>112,06</t>
  </si>
  <si>
    <t>136,99</t>
  </si>
  <si>
    <t>101,95</t>
  </si>
  <si>
    <t>Пер-во России, г.Чебаркуль</t>
  </si>
  <si>
    <t>Пер-во края, г. Пермь</t>
  </si>
  <si>
    <t>17.06.17-классика</t>
  </si>
  <si>
    <t>18.06.17-спринт</t>
  </si>
  <si>
    <t>10.08.17-общ.старт</t>
  </si>
  <si>
    <t>11.08.17-эстаф.</t>
  </si>
  <si>
    <t>12.08.17-классика</t>
  </si>
  <si>
    <t>13.08.17-выбор</t>
  </si>
  <si>
    <t>23.09.17-общ.старт</t>
  </si>
  <si>
    <t>24.09.17-выбор</t>
  </si>
  <si>
    <t>№/п</t>
  </si>
  <si>
    <t>Фамилия  Имя</t>
  </si>
  <si>
    <t>Город</t>
  </si>
  <si>
    <t>год рожд.</t>
  </si>
  <si>
    <t xml:space="preserve">Сокол </t>
  </si>
  <si>
    <t>Сокол</t>
  </si>
  <si>
    <t xml:space="preserve">Буревестник </t>
  </si>
  <si>
    <t>Анисимов</t>
  </si>
  <si>
    <t>Коняев С.А.</t>
  </si>
  <si>
    <r>
      <rPr>
        <sz val="12"/>
        <color indexed="8"/>
        <rFont val="Calibri"/>
        <family val="2"/>
      </rPr>
      <t xml:space="preserve"> Никифоров Егор</t>
    </r>
  </si>
  <si>
    <r>
      <rPr>
        <sz val="12"/>
        <color indexed="8"/>
        <rFont val="Calibri"/>
        <family val="2"/>
      </rPr>
      <t> Верхоланцев Вадим</t>
    </r>
  </si>
  <si>
    <t>Эдельвейс-</t>
  </si>
  <si>
    <t xml:space="preserve"> Тараканова</t>
  </si>
  <si>
    <t xml:space="preserve"> Прохоров</t>
  </si>
  <si>
    <t>Тараканова</t>
  </si>
  <si>
    <t xml:space="preserve"> Эдельвейс-</t>
  </si>
  <si>
    <t>137,41</t>
  </si>
  <si>
    <t>99,5</t>
  </si>
  <si>
    <t>61,91</t>
  </si>
  <si>
    <t>97,95</t>
  </si>
  <si>
    <t>93,22</t>
  </si>
  <si>
    <t>101,87</t>
  </si>
  <si>
    <t>51,08</t>
  </si>
  <si>
    <t>115,44</t>
  </si>
  <si>
    <t>47,85</t>
  </si>
  <si>
    <t>73,63</t>
  </si>
  <si>
    <t>62,29</t>
  </si>
  <si>
    <t>72,28</t>
  </si>
  <si>
    <t>98,6</t>
  </si>
  <si>
    <t>60,45</t>
  </si>
  <si>
    <t>59,79</t>
  </si>
  <si>
    <t>56,25</t>
  </si>
  <si>
    <t>Сумма 4-х лучших</t>
  </si>
  <si>
    <t>Соповы</t>
  </si>
  <si>
    <t>18 июня 2017</t>
  </si>
  <si>
    <t>РАНГ ЛЕТО - 2017   М до 12</t>
  </si>
  <si>
    <t>РАНГ ЛЕТО - 2017   Д до 12</t>
  </si>
  <si>
    <t>РАНГ  ЛЕТО - 2017   М до 18-20</t>
  </si>
  <si>
    <t>РАНГ ЛЕТО - 2017   Д до 18-20</t>
  </si>
  <si>
    <t>РАНГ  ЛЕТО - 2017   М до 16</t>
  </si>
  <si>
    <t>РАНГ ЛЕТО - 2017   Д до 16</t>
  </si>
  <si>
    <t>РАНГ ЛЕТО - 2017   М до 14</t>
  </si>
  <si>
    <t>РАНГ  ЛЕТО - 2017   Д до 14</t>
  </si>
  <si>
    <t>РАНГ ЛЕТО - 2017   Д до 14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</si>
</sst>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;@"/>
    <numFmt numFmtId="170" formatCode="h:mm:ss;@"/>
    <numFmt numFmtId="171" formatCode="[h]:mm:ss;@"/>
    <numFmt numFmtId="172" formatCode="[$-FC19]d\ mmmm\ yyyy\ &quot;г.&quot;"/>
    <numFmt numFmtId="173" formatCode="mm:ss.0;@"/>
    <numFmt numFmtId="174" formatCode="[$-409]h:mm:ss\ AM/PM;@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3"/>
      <name val="Arial"/>
      <family val="2"/>
    </font>
    <font>
      <sz val="12"/>
      <color indexed="8"/>
      <name val="Calibri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0"/>
      <color indexed="8"/>
      <name val="Arial Unicode MS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Arial Unicode MS"/>
      <family val="2"/>
    </font>
    <font>
      <sz val="12"/>
      <color indexed="8"/>
      <name val="Arial Unicode MS"/>
      <family val="2"/>
    </font>
    <font>
      <b/>
      <sz val="11"/>
      <color indexed="10"/>
      <name val="Arial"/>
      <family val="2"/>
    </font>
    <font>
      <sz val="12"/>
      <color indexed="10"/>
      <name val="Calibri"/>
      <family val="2"/>
    </font>
    <font>
      <b/>
      <u val="single"/>
      <sz val="10"/>
      <color indexed="8"/>
      <name val="Arial Unicode MS"/>
      <family val="2"/>
    </font>
    <font>
      <b/>
      <sz val="10"/>
      <color indexed="10"/>
      <name val="Arial"/>
      <family val="2"/>
    </font>
    <font>
      <b/>
      <i/>
      <sz val="12"/>
      <color indexed="10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6"/>
      <color indexed="10"/>
      <name val="Calibri"/>
      <family val="2"/>
    </font>
    <font>
      <b/>
      <sz val="9"/>
      <color indexed="10"/>
      <name val="Calibri"/>
      <family val="2"/>
    </font>
    <font>
      <sz val="16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4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62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3"/>
      <color indexed="8"/>
      <name val="Arial Unicode MS"/>
      <family val="2"/>
    </font>
    <font>
      <sz val="13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3"/>
      <color indexed="10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10"/>
      <name val="Calibri"/>
      <family val="2"/>
    </font>
    <font>
      <b/>
      <sz val="18"/>
      <color indexed="17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0"/>
      <color rgb="FF000000"/>
      <name val="Arial Unicode MS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000000"/>
      <name val="Arial Unicode MS"/>
      <family val="2"/>
    </font>
    <font>
      <sz val="12"/>
      <color rgb="FF000000"/>
      <name val="Arial Unicode MS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</font>
    <font>
      <b/>
      <u val="single"/>
      <sz val="10"/>
      <color rgb="FF000000"/>
      <name val="Arial Unicode MS"/>
      <family val="2"/>
    </font>
    <font>
      <b/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16"/>
      <color rgb="FFFF0000"/>
      <name val="Calibri"/>
      <family val="2"/>
    </font>
    <font>
      <b/>
      <sz val="9"/>
      <color rgb="FFFF0000"/>
      <name val="Calibri"/>
      <family val="2"/>
    </font>
    <font>
      <sz val="16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4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333366"/>
      <name val="Arial"/>
      <family val="2"/>
    </font>
    <font>
      <sz val="12"/>
      <color rgb="FF000000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sz val="13"/>
      <color rgb="FFFF0000"/>
      <name val="Calibri"/>
      <family val="2"/>
    </font>
    <font>
      <sz val="13"/>
      <color rgb="FF000000"/>
      <name val="Arial Unicode MS"/>
      <family val="2"/>
    </font>
    <font>
      <sz val="13"/>
      <color rgb="FF000000"/>
      <name val="Arial"/>
      <family val="2"/>
    </font>
    <font>
      <b/>
      <i/>
      <sz val="12"/>
      <color theme="1"/>
      <name val="Calibri"/>
      <family val="2"/>
    </font>
    <font>
      <sz val="13"/>
      <color rgb="FFFF0000"/>
      <name val="Calibri"/>
      <family val="2"/>
    </font>
    <font>
      <b/>
      <u val="single"/>
      <sz val="12"/>
      <color rgb="FF000000"/>
      <name val="Calibri"/>
      <family val="2"/>
    </font>
    <font>
      <i/>
      <sz val="12"/>
      <color theme="1"/>
      <name val="Calibri"/>
      <family val="2"/>
    </font>
    <font>
      <b/>
      <sz val="18"/>
      <color rgb="FF00B050"/>
      <name val="Calibri"/>
      <family val="2"/>
    </font>
    <font>
      <b/>
      <sz val="13"/>
      <color theme="1"/>
      <name val="Calibri"/>
      <family val="2"/>
    </font>
    <font>
      <b/>
      <i/>
      <sz val="13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6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 wrapText="1"/>
    </xf>
    <xf numFmtId="14" fontId="92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4" fillId="0" borderId="0" xfId="0" applyFont="1" applyAlignment="1">
      <alignment horizontal="center"/>
    </xf>
    <xf numFmtId="0" fontId="9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94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94" fillId="0" borderId="11" xfId="0" applyFont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20" fontId="94" fillId="0" borderId="0" xfId="0" applyNumberFormat="1" applyFont="1" applyAlignment="1">
      <alignment horizontal="center"/>
    </xf>
    <xf numFmtId="21" fontId="94" fillId="0" borderId="0" xfId="0" applyNumberFormat="1" applyFont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 wrapText="1"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/>
    </xf>
    <xf numFmtId="0" fontId="88" fillId="0" borderId="0" xfId="0" applyFont="1" applyAlignment="1">
      <alignment/>
    </xf>
    <xf numFmtId="0" fontId="102" fillId="0" borderId="0" xfId="0" applyFont="1" applyAlignment="1">
      <alignment horizontal="center" wrapText="1"/>
    </xf>
    <xf numFmtId="0" fontId="92" fillId="0" borderId="0" xfId="0" applyFont="1" applyAlignment="1">
      <alignment/>
    </xf>
    <xf numFmtId="2" fontId="103" fillId="0" borderId="0" xfId="0" applyNumberFormat="1" applyFont="1" applyAlignment="1">
      <alignment horizontal="center"/>
    </xf>
    <xf numFmtId="0" fontId="95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3" fillId="0" borderId="0" xfId="0" applyFont="1" applyAlignment="1">
      <alignment/>
    </xf>
    <xf numFmtId="168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9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1" fontId="0" fillId="0" borderId="0" xfId="0" applyNumberFormat="1" applyAlignment="1">
      <alignment/>
    </xf>
    <xf numFmtId="0" fontId="104" fillId="0" borderId="0" xfId="0" applyFont="1" applyAlignment="1">
      <alignment horizontal="center" wrapText="1"/>
    </xf>
    <xf numFmtId="2" fontId="80" fillId="0" borderId="0" xfId="0" applyNumberFormat="1" applyFont="1" applyAlignment="1">
      <alignment horizontal="center"/>
    </xf>
    <xf numFmtId="2" fontId="10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95" fillId="0" borderId="0" xfId="0" applyFont="1" applyBorder="1" applyAlignment="1">
      <alignment horizontal="center"/>
    </xf>
    <xf numFmtId="49" fontId="94" fillId="0" borderId="10" xfId="0" applyNumberFormat="1" applyFont="1" applyBorder="1" applyAlignment="1">
      <alignment horizontal="center"/>
    </xf>
    <xf numFmtId="0" fontId="106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40" fillId="0" borderId="12" xfId="0" applyFont="1" applyBorder="1" applyAlignment="1">
      <alignment horizontal="center"/>
    </xf>
    <xf numFmtId="0" fontId="95" fillId="33" borderId="10" xfId="0" applyFont="1" applyFill="1" applyBorder="1" applyAlignment="1">
      <alignment horizontal="center"/>
    </xf>
    <xf numFmtId="0" fontId="107" fillId="0" borderId="0" xfId="0" applyFont="1" applyAlignment="1">
      <alignment/>
    </xf>
    <xf numFmtId="0" fontId="92" fillId="0" borderId="0" xfId="0" applyFont="1" applyAlignment="1">
      <alignment/>
    </xf>
    <xf numFmtId="0" fontId="108" fillId="0" borderId="0" xfId="0" applyFont="1" applyAlignment="1">
      <alignment/>
    </xf>
    <xf numFmtId="0" fontId="94" fillId="0" borderId="13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95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101" fillId="0" borderId="0" xfId="0" applyFont="1" applyAlignment="1">
      <alignment/>
    </xf>
    <xf numFmtId="0" fontId="109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/>
    </xf>
    <xf numFmtId="0" fontId="94" fillId="0" borderId="22" xfId="0" applyFont="1" applyBorder="1" applyAlignment="1">
      <alignment horizontal="center"/>
    </xf>
    <xf numFmtId="0" fontId="94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2" fontId="40" fillId="0" borderId="25" xfId="0" applyNumberFormat="1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2" fontId="40" fillId="0" borderId="26" xfId="0" applyNumberFormat="1" applyFont="1" applyBorder="1" applyAlignment="1">
      <alignment horizontal="center"/>
    </xf>
    <xf numFmtId="0" fontId="94" fillId="0" borderId="27" xfId="0" applyFont="1" applyBorder="1" applyAlignment="1">
      <alignment horizontal="center"/>
    </xf>
    <xf numFmtId="0" fontId="94" fillId="33" borderId="11" xfId="0" applyFont="1" applyFill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94" fillId="33" borderId="16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2" fontId="40" fillId="0" borderId="29" xfId="0" applyNumberFormat="1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90" fillId="0" borderId="30" xfId="0" applyFont="1" applyBorder="1" applyAlignment="1">
      <alignment horizontal="center"/>
    </xf>
    <xf numFmtId="0" fontId="90" fillId="0" borderId="31" xfId="0" applyFont="1" applyBorder="1" applyAlignment="1">
      <alignment horizontal="center"/>
    </xf>
    <xf numFmtId="0" fontId="114" fillId="0" borderId="31" xfId="0" applyFont="1" applyBorder="1" applyAlignment="1">
      <alignment horizontal="center"/>
    </xf>
    <xf numFmtId="0" fontId="114" fillId="0" borderId="32" xfId="0" applyFont="1" applyBorder="1" applyAlignment="1">
      <alignment horizontal="center"/>
    </xf>
    <xf numFmtId="0" fontId="114" fillId="33" borderId="31" xfId="0" applyFont="1" applyFill="1" applyBorder="1" applyAlignment="1">
      <alignment horizontal="center"/>
    </xf>
    <xf numFmtId="0" fontId="94" fillId="0" borderId="11" xfId="0" applyFont="1" applyFill="1" applyBorder="1" applyAlignment="1">
      <alignment/>
    </xf>
    <xf numFmtId="0" fontId="9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9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49" fontId="11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0" fontId="95" fillId="0" borderId="0" xfId="0" applyFont="1" applyAlignment="1">
      <alignment horizontal="center" wrapText="1"/>
    </xf>
    <xf numFmtId="2" fontId="115" fillId="0" borderId="0" xfId="0" applyNumberFormat="1" applyFont="1" applyAlignment="1">
      <alignment horizontal="center"/>
    </xf>
    <xf numFmtId="0" fontId="95" fillId="33" borderId="18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91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91" fillId="0" borderId="0" xfId="0" applyFont="1" applyAlignment="1">
      <alignment horizontal="center" wrapText="1"/>
    </xf>
    <xf numFmtId="0" fontId="118" fillId="0" borderId="0" xfId="0" applyFont="1" applyAlignment="1">
      <alignment/>
    </xf>
    <xf numFmtId="0" fontId="119" fillId="0" borderId="0" xfId="0" applyFont="1" applyAlignment="1">
      <alignment horizontal="center"/>
    </xf>
    <xf numFmtId="0" fontId="119" fillId="0" borderId="0" xfId="0" applyFont="1" applyAlignment="1">
      <alignment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 wrapText="1"/>
    </xf>
    <xf numFmtId="0" fontId="107" fillId="0" borderId="0" xfId="0" applyFont="1" applyAlignment="1">
      <alignment horizontal="center"/>
    </xf>
    <xf numFmtId="0" fontId="91" fillId="0" borderId="0" xfId="0" applyFont="1" applyAlignment="1">
      <alignment/>
    </xf>
    <xf numFmtId="14" fontId="107" fillId="0" borderId="0" xfId="0" applyNumberFormat="1" applyFont="1" applyAlignment="1">
      <alignment horizontal="right"/>
    </xf>
    <xf numFmtId="0" fontId="92" fillId="0" borderId="0" xfId="0" applyFont="1" applyAlignment="1">
      <alignment horizontal="right"/>
    </xf>
    <xf numFmtId="2" fontId="94" fillId="33" borderId="10" xfId="0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12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21" fontId="80" fillId="0" borderId="0" xfId="0" applyNumberFormat="1" applyFont="1" applyAlignment="1">
      <alignment horizontal="center"/>
    </xf>
    <xf numFmtId="2" fontId="55" fillId="0" borderId="29" xfId="0" applyNumberFormat="1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2" fontId="55" fillId="0" borderId="33" xfId="0" applyNumberFormat="1" applyFont="1" applyBorder="1" applyAlignment="1">
      <alignment horizontal="center"/>
    </xf>
    <xf numFmtId="0" fontId="9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49" fontId="94" fillId="0" borderId="34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94" fillId="0" borderId="36" xfId="0" applyFont="1" applyBorder="1" applyAlignment="1">
      <alignment/>
    </xf>
    <xf numFmtId="0" fontId="94" fillId="0" borderId="37" xfId="0" applyFont="1" applyBorder="1" applyAlignment="1">
      <alignment/>
    </xf>
    <xf numFmtId="0" fontId="94" fillId="0" borderId="38" xfId="0" applyFont="1" applyBorder="1" applyAlignment="1">
      <alignment horizontal="center"/>
    </xf>
    <xf numFmtId="0" fontId="94" fillId="0" borderId="15" xfId="0" applyFont="1" applyBorder="1" applyAlignment="1">
      <alignment/>
    </xf>
    <xf numFmtId="0" fontId="94" fillId="0" borderId="39" xfId="0" applyFont="1" applyBorder="1" applyAlignment="1">
      <alignment horizontal="center"/>
    </xf>
    <xf numFmtId="49" fontId="94" fillId="0" borderId="40" xfId="0" applyNumberFormat="1" applyFont="1" applyBorder="1" applyAlignment="1">
      <alignment horizontal="center"/>
    </xf>
    <xf numFmtId="0" fontId="10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center" vertical="center"/>
    </xf>
    <xf numFmtId="0" fontId="100" fillId="0" borderId="0" xfId="0" applyFont="1" applyAlignment="1">
      <alignment horizontal="center"/>
    </xf>
    <xf numFmtId="0" fontId="107" fillId="0" borderId="0" xfId="0" applyFont="1" applyAlignment="1">
      <alignment/>
    </xf>
    <xf numFmtId="0" fontId="103" fillId="0" borderId="0" xfId="0" applyFont="1" applyAlignment="1">
      <alignment/>
    </xf>
    <xf numFmtId="0" fontId="94" fillId="33" borderId="10" xfId="0" applyFont="1" applyFill="1" applyBorder="1" applyAlignment="1">
      <alignment horizontal="center"/>
    </xf>
    <xf numFmtId="0" fontId="94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07" fillId="33" borderId="16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94" fillId="33" borderId="21" xfId="0" applyFont="1" applyFill="1" applyBorder="1" applyAlignment="1">
      <alignment horizontal="center"/>
    </xf>
    <xf numFmtId="21" fontId="94" fillId="33" borderId="10" xfId="0" applyNumberFormat="1" applyFont="1" applyFill="1" applyBorder="1" applyAlignment="1">
      <alignment horizontal="center"/>
    </xf>
    <xf numFmtId="0" fontId="94" fillId="33" borderId="13" xfId="0" applyFont="1" applyFill="1" applyBorder="1" applyAlignment="1">
      <alignment horizontal="center"/>
    </xf>
    <xf numFmtId="0" fontId="95" fillId="33" borderId="14" xfId="0" applyFon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07" fillId="33" borderId="10" xfId="0" applyFont="1" applyFill="1" applyBorder="1" applyAlignment="1">
      <alignment horizontal="center"/>
    </xf>
    <xf numFmtId="0" fontId="94" fillId="33" borderId="40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2" fontId="40" fillId="0" borderId="41" xfId="0" applyNumberFormat="1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2" fontId="55" fillId="0" borderId="43" xfId="0" applyNumberFormat="1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2" fontId="55" fillId="0" borderId="4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4" fillId="0" borderId="30" xfId="0" applyFont="1" applyFill="1" applyBorder="1" applyAlignment="1">
      <alignment/>
    </xf>
    <xf numFmtId="0" fontId="94" fillId="0" borderId="31" xfId="0" applyFont="1" applyFill="1" applyBorder="1" applyAlignment="1">
      <alignment/>
    </xf>
    <xf numFmtId="0" fontId="94" fillId="0" borderId="36" xfId="0" applyFont="1" applyBorder="1" applyAlignment="1">
      <alignment horizontal="center"/>
    </xf>
    <xf numFmtId="0" fontId="94" fillId="0" borderId="31" xfId="0" applyFont="1" applyBorder="1" applyAlignment="1">
      <alignment/>
    </xf>
    <xf numFmtId="0" fontId="94" fillId="0" borderId="37" xfId="0" applyFont="1" applyBorder="1" applyAlignment="1">
      <alignment horizontal="center"/>
    </xf>
    <xf numFmtId="0" fontId="28" fillId="33" borderId="31" xfId="0" applyFont="1" applyFill="1" applyBorder="1" applyAlignment="1">
      <alignment horizontal="center"/>
    </xf>
    <xf numFmtId="0" fontId="28" fillId="33" borderId="45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8" fontId="0" fillId="33" borderId="10" xfId="0" applyNumberFormat="1" applyFon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94" fillId="33" borderId="10" xfId="0" applyFont="1" applyFill="1" applyBorder="1" applyAlignment="1">
      <alignment/>
    </xf>
    <xf numFmtId="0" fontId="94" fillId="33" borderId="18" xfId="0" applyFont="1" applyFill="1" applyBorder="1" applyAlignment="1">
      <alignment/>
    </xf>
    <xf numFmtId="0" fontId="94" fillId="33" borderId="36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5" fillId="33" borderId="0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/>
    </xf>
    <xf numFmtId="0" fontId="88" fillId="33" borderId="10" xfId="0" applyFont="1" applyFill="1" applyBorder="1" applyAlignment="1">
      <alignment horizontal="center"/>
    </xf>
    <xf numFmtId="0" fontId="95" fillId="33" borderId="40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94" fillId="0" borderId="10" xfId="0" applyFont="1" applyBorder="1" applyAlignment="1">
      <alignment/>
    </xf>
    <xf numFmtId="0" fontId="56" fillId="0" borderId="0" xfId="0" applyFont="1" applyAlignment="1">
      <alignment/>
    </xf>
    <xf numFmtId="0" fontId="94" fillId="0" borderId="27" xfId="0" applyFont="1" applyBorder="1" applyAlignment="1">
      <alignment/>
    </xf>
    <xf numFmtId="0" fontId="121" fillId="33" borderId="34" xfId="0" applyFont="1" applyFill="1" applyBorder="1" applyAlignment="1">
      <alignment horizontal="center"/>
    </xf>
    <xf numFmtId="0" fontId="121" fillId="33" borderId="34" xfId="0" applyFont="1" applyFill="1" applyBorder="1" applyAlignment="1">
      <alignment horizontal="center"/>
    </xf>
    <xf numFmtId="0" fontId="121" fillId="33" borderId="10" xfId="0" applyFont="1" applyFill="1" applyBorder="1" applyAlignment="1">
      <alignment horizontal="center"/>
    </xf>
    <xf numFmtId="0" fontId="121" fillId="33" borderId="40" xfId="0" applyFont="1" applyFill="1" applyBorder="1" applyAlignment="1">
      <alignment horizontal="center"/>
    </xf>
    <xf numFmtId="0" fontId="121" fillId="33" borderId="18" xfId="0" applyFont="1" applyFill="1" applyBorder="1" applyAlignment="1">
      <alignment horizontal="center"/>
    </xf>
    <xf numFmtId="0" fontId="121" fillId="33" borderId="10" xfId="0" applyFont="1" applyFill="1" applyBorder="1" applyAlignment="1">
      <alignment horizontal="center"/>
    </xf>
    <xf numFmtId="0" fontId="121" fillId="33" borderId="18" xfId="0" applyFont="1" applyFill="1" applyBorder="1" applyAlignment="1">
      <alignment horizontal="center"/>
    </xf>
    <xf numFmtId="2" fontId="94" fillId="0" borderId="36" xfId="0" applyNumberFormat="1" applyFont="1" applyBorder="1" applyAlignment="1">
      <alignment horizontal="center"/>
    </xf>
    <xf numFmtId="0" fontId="94" fillId="33" borderId="16" xfId="0" applyNumberFormat="1" applyFont="1" applyFill="1" applyBorder="1" applyAlignment="1">
      <alignment horizontal="center"/>
    </xf>
    <xf numFmtId="0" fontId="94" fillId="0" borderId="28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121" fillId="0" borderId="10" xfId="0" applyFont="1" applyBorder="1" applyAlignment="1">
      <alignment horizontal="center"/>
    </xf>
    <xf numFmtId="0" fontId="122" fillId="0" borderId="0" xfId="0" applyFont="1" applyAlignment="1">
      <alignment horizontal="center"/>
    </xf>
    <xf numFmtId="0" fontId="122" fillId="0" borderId="0" xfId="0" applyFont="1" applyAlignment="1">
      <alignment/>
    </xf>
    <xf numFmtId="0" fontId="5" fillId="0" borderId="0" xfId="0" applyFont="1" applyAlignment="1">
      <alignment/>
    </xf>
    <xf numFmtId="0" fontId="122" fillId="0" borderId="22" xfId="0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23" fillId="33" borderId="10" xfId="0" applyFont="1" applyFill="1" applyBorder="1" applyAlignment="1">
      <alignment horizontal="center"/>
    </xf>
    <xf numFmtId="0" fontId="122" fillId="33" borderId="10" xfId="0" applyFont="1" applyFill="1" applyBorder="1" applyAlignment="1">
      <alignment horizontal="center"/>
    </xf>
    <xf numFmtId="0" fontId="123" fillId="33" borderId="40" xfId="0" applyFont="1" applyFill="1" applyBorder="1" applyAlignment="1">
      <alignment horizontal="center"/>
    </xf>
    <xf numFmtId="0" fontId="122" fillId="33" borderId="16" xfId="0" applyFont="1" applyFill="1" applyBorder="1" applyAlignment="1">
      <alignment horizontal="center"/>
    </xf>
    <xf numFmtId="0" fontId="124" fillId="33" borderId="10" xfId="0" applyFont="1" applyFill="1" applyBorder="1" applyAlignment="1">
      <alignment horizontal="center"/>
    </xf>
    <xf numFmtId="0" fontId="123" fillId="33" borderId="18" xfId="0" applyFont="1" applyFill="1" applyBorder="1" applyAlignment="1">
      <alignment horizontal="center"/>
    </xf>
    <xf numFmtId="0" fontId="122" fillId="33" borderId="13" xfId="0" applyFont="1" applyFill="1" applyBorder="1" applyAlignment="1">
      <alignment horizontal="center"/>
    </xf>
    <xf numFmtId="0" fontId="123" fillId="33" borderId="10" xfId="0" applyFont="1" applyFill="1" applyBorder="1" applyAlignment="1">
      <alignment horizontal="center"/>
    </xf>
    <xf numFmtId="0" fontId="123" fillId="33" borderId="18" xfId="0" applyFont="1" applyFill="1" applyBorder="1" applyAlignment="1">
      <alignment horizontal="center"/>
    </xf>
    <xf numFmtId="0" fontId="122" fillId="33" borderId="36" xfId="0" applyFont="1" applyFill="1" applyBorder="1" applyAlignment="1">
      <alignment horizontal="center"/>
    </xf>
    <xf numFmtId="21" fontId="122" fillId="33" borderId="10" xfId="0" applyNumberFormat="1" applyFont="1" applyFill="1" applyBorder="1" applyAlignment="1">
      <alignment horizontal="center"/>
    </xf>
    <xf numFmtId="0" fontId="122" fillId="0" borderId="36" xfId="0" applyFont="1" applyBorder="1" applyAlignment="1">
      <alignment horizontal="center"/>
    </xf>
    <xf numFmtId="0" fontId="122" fillId="33" borderId="18" xfId="0" applyFont="1" applyFill="1" applyBorder="1" applyAlignment="1">
      <alignment horizontal="center"/>
    </xf>
    <xf numFmtId="2" fontId="122" fillId="0" borderId="36" xfId="0" applyNumberFormat="1" applyFont="1" applyBorder="1" applyAlignment="1">
      <alignment horizontal="center"/>
    </xf>
    <xf numFmtId="2" fontId="122" fillId="33" borderId="10" xfId="0" applyNumberFormat="1" applyFont="1" applyFill="1" applyBorder="1" applyAlignment="1">
      <alignment horizontal="center"/>
    </xf>
    <xf numFmtId="0" fontId="122" fillId="33" borderId="10" xfId="0" applyFont="1" applyFill="1" applyBorder="1" applyAlignment="1">
      <alignment/>
    </xf>
    <xf numFmtId="0" fontId="123" fillId="33" borderId="14" xfId="0" applyFont="1" applyFill="1" applyBorder="1" applyAlignment="1">
      <alignment horizontal="center"/>
    </xf>
    <xf numFmtId="2" fontId="122" fillId="33" borderId="14" xfId="0" applyNumberFormat="1" applyFont="1" applyFill="1" applyBorder="1" applyAlignment="1">
      <alignment horizontal="center"/>
    </xf>
    <xf numFmtId="0" fontId="122" fillId="33" borderId="14" xfId="0" applyFont="1" applyFill="1" applyBorder="1" applyAlignment="1">
      <alignment horizontal="center"/>
    </xf>
    <xf numFmtId="0" fontId="122" fillId="33" borderId="14" xfId="0" applyFont="1" applyFill="1" applyBorder="1" applyAlignment="1">
      <alignment/>
    </xf>
    <xf numFmtId="0" fontId="122" fillId="0" borderId="37" xfId="0" applyFont="1" applyBorder="1" applyAlignment="1">
      <alignment horizontal="center"/>
    </xf>
    <xf numFmtId="0" fontId="125" fillId="0" borderId="0" xfId="0" applyFont="1" applyBorder="1" applyAlignment="1">
      <alignment horizontal="center"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 horizontal="center"/>
    </xf>
    <xf numFmtId="21" fontId="122" fillId="0" borderId="0" xfId="0" applyNumberFormat="1" applyFont="1" applyBorder="1" applyAlignment="1">
      <alignment horizontal="center"/>
    </xf>
    <xf numFmtId="2" fontId="122" fillId="0" borderId="0" xfId="0" applyNumberFormat="1" applyFont="1" applyBorder="1" applyAlignment="1">
      <alignment horizontal="center"/>
    </xf>
    <xf numFmtId="14" fontId="124" fillId="0" borderId="0" xfId="0" applyNumberFormat="1" applyFont="1" applyAlignment="1">
      <alignment/>
    </xf>
    <xf numFmtId="0" fontId="126" fillId="0" borderId="0" xfId="0" applyFont="1" applyAlignment="1">
      <alignment/>
    </xf>
    <xf numFmtId="0" fontId="122" fillId="33" borderId="16" xfId="0" applyNumberFormat="1" applyFont="1" applyFill="1" applyBorder="1" applyAlignment="1">
      <alignment horizontal="center"/>
    </xf>
    <xf numFmtId="0" fontId="123" fillId="0" borderId="0" xfId="0" applyFont="1" applyBorder="1" applyAlignment="1">
      <alignment horizontal="center"/>
    </xf>
    <xf numFmtId="49" fontId="122" fillId="33" borderId="10" xfId="0" applyNumberFormat="1" applyFont="1" applyFill="1" applyBorder="1" applyAlignment="1">
      <alignment horizontal="center"/>
    </xf>
    <xf numFmtId="0" fontId="122" fillId="0" borderId="10" xfId="0" applyFont="1" applyBorder="1" applyAlignment="1">
      <alignment horizontal="center"/>
    </xf>
    <xf numFmtId="2" fontId="122" fillId="0" borderId="10" xfId="0" applyNumberFormat="1" applyFont="1" applyBorder="1" applyAlignment="1">
      <alignment horizontal="center"/>
    </xf>
    <xf numFmtId="0" fontId="122" fillId="0" borderId="10" xfId="0" applyFont="1" applyBorder="1" applyAlignment="1">
      <alignment/>
    </xf>
    <xf numFmtId="0" fontId="122" fillId="0" borderId="0" xfId="0" applyNumberFormat="1" applyFont="1" applyAlignment="1">
      <alignment horizontal="center"/>
    </xf>
    <xf numFmtId="0" fontId="123" fillId="0" borderId="0" xfId="0" applyFont="1" applyAlignment="1">
      <alignment horizontal="center"/>
    </xf>
    <xf numFmtId="2" fontId="122" fillId="0" borderId="0" xfId="0" applyNumberFormat="1" applyFont="1" applyAlignment="1">
      <alignment horizontal="center"/>
    </xf>
    <xf numFmtId="0" fontId="107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94" fillId="0" borderId="0" xfId="0" applyFont="1" applyAlignment="1">
      <alignment vertical="top" wrapText="1"/>
    </xf>
    <xf numFmtId="21" fontId="94" fillId="0" borderId="0" xfId="0" applyNumberFormat="1" applyFont="1" applyAlignment="1">
      <alignment horizontal="center" vertical="center" wrapText="1"/>
    </xf>
    <xf numFmtId="0" fontId="100" fillId="0" borderId="0" xfId="0" applyFont="1" applyAlignment="1">
      <alignment vertical="top" wrapText="1"/>
    </xf>
    <xf numFmtId="0" fontId="100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21" fontId="100" fillId="0" borderId="0" xfId="0" applyNumberFormat="1" applyFont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122" fillId="0" borderId="0" xfId="0" applyFont="1" applyAlignment="1">
      <alignment vertical="top" wrapText="1"/>
    </xf>
    <xf numFmtId="0" fontId="128" fillId="0" borderId="0" xfId="0" applyFont="1" applyAlignment="1">
      <alignment vertical="top" wrapText="1"/>
    </xf>
    <xf numFmtId="0" fontId="122" fillId="0" borderId="40" xfId="0" applyFont="1" applyBorder="1" applyAlignment="1">
      <alignment horizontal="center"/>
    </xf>
    <xf numFmtId="0" fontId="122" fillId="33" borderId="40" xfId="0" applyFont="1" applyFill="1" applyBorder="1" applyAlignment="1">
      <alignment horizontal="center"/>
    </xf>
    <xf numFmtId="0" fontId="94" fillId="0" borderId="0" xfId="0" applyFont="1" applyAlignment="1">
      <alignment vertical="top" wrapText="1"/>
    </xf>
    <xf numFmtId="14" fontId="103" fillId="0" borderId="0" xfId="0" applyNumberFormat="1" applyFont="1" applyAlignment="1">
      <alignment horizontal="center"/>
    </xf>
    <xf numFmtId="0" fontId="121" fillId="0" borderId="0" xfId="0" applyFont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/>
    </xf>
    <xf numFmtId="0" fontId="122" fillId="0" borderId="31" xfId="0" applyFont="1" applyBorder="1" applyAlignment="1">
      <alignment/>
    </xf>
    <xf numFmtId="0" fontId="107" fillId="0" borderId="0" xfId="0" applyFont="1" applyAlignment="1">
      <alignment horizontal="center" wrapText="1"/>
    </xf>
    <xf numFmtId="0" fontId="129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21" fontId="56" fillId="0" borderId="0" xfId="0" applyNumberFormat="1" applyFont="1" applyAlignment="1">
      <alignment horizontal="center"/>
    </xf>
    <xf numFmtId="0" fontId="94" fillId="0" borderId="0" xfId="0" applyFont="1" applyAlignment="1">
      <alignment horizontal="center" vertical="top" wrapText="1"/>
    </xf>
    <xf numFmtId="21" fontId="94" fillId="0" borderId="0" xfId="0" applyNumberFormat="1" applyFont="1" applyAlignment="1">
      <alignment horizontal="center" vertical="top" wrapText="1"/>
    </xf>
    <xf numFmtId="0" fontId="100" fillId="0" borderId="0" xfId="0" applyFont="1" applyAlignment="1">
      <alignment horizontal="center" vertical="top" wrapText="1"/>
    </xf>
    <xf numFmtId="0" fontId="94" fillId="0" borderId="0" xfId="0" applyFont="1" applyAlignment="1">
      <alignment horizontal="left" vertical="center"/>
    </xf>
    <xf numFmtId="3" fontId="94" fillId="0" borderId="0" xfId="0" applyNumberFormat="1" applyFont="1" applyAlignment="1">
      <alignment horizontal="center" vertical="center"/>
    </xf>
    <xf numFmtId="21" fontId="100" fillId="0" borderId="0" xfId="0" applyNumberFormat="1" applyFont="1" applyAlignment="1">
      <alignment horizontal="center" vertical="top" wrapText="1"/>
    </xf>
    <xf numFmtId="0" fontId="100" fillId="0" borderId="0" xfId="0" applyFont="1" applyBorder="1" applyAlignment="1">
      <alignment/>
    </xf>
    <xf numFmtId="0" fontId="100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vertical="top" wrapText="1"/>
    </xf>
    <xf numFmtId="0" fontId="127" fillId="0" borderId="0" xfId="0" applyFont="1" applyAlignment="1">
      <alignment horizontal="center"/>
    </xf>
    <xf numFmtId="16" fontId="100" fillId="0" borderId="0" xfId="0" applyNumberFormat="1" applyFont="1" applyAlignment="1">
      <alignment horizontal="center"/>
    </xf>
    <xf numFmtId="0" fontId="127" fillId="0" borderId="0" xfId="0" applyFont="1" applyAlignment="1">
      <alignment horizontal="right"/>
    </xf>
    <xf numFmtId="0" fontId="130" fillId="0" borderId="0" xfId="0" applyFont="1" applyAlignment="1">
      <alignment horizontal="center"/>
    </xf>
    <xf numFmtId="170" fontId="94" fillId="0" borderId="0" xfId="0" applyNumberFormat="1" applyFont="1" applyAlignment="1">
      <alignment horizontal="center"/>
    </xf>
    <xf numFmtId="49" fontId="94" fillId="0" borderId="0" xfId="0" applyNumberFormat="1" applyFont="1" applyAlignment="1">
      <alignment horizontal="center"/>
    </xf>
    <xf numFmtId="168" fontId="94" fillId="0" borderId="0" xfId="0" applyNumberFormat="1" applyFont="1" applyAlignment="1">
      <alignment horizontal="center"/>
    </xf>
    <xf numFmtId="0" fontId="122" fillId="0" borderId="34" xfId="0" applyFont="1" applyBorder="1" applyAlignment="1">
      <alignment/>
    </xf>
    <xf numFmtId="0" fontId="122" fillId="0" borderId="34" xfId="0" applyFont="1" applyBorder="1" applyAlignment="1">
      <alignment horizontal="center"/>
    </xf>
    <xf numFmtId="0" fontId="94" fillId="0" borderId="34" xfId="0" applyFont="1" applyBorder="1" applyAlignment="1">
      <alignment horizontal="center"/>
    </xf>
    <xf numFmtId="0" fontId="122" fillId="0" borderId="18" xfId="0" applyFont="1" applyBorder="1" applyAlignment="1">
      <alignment horizontal="center"/>
    </xf>
    <xf numFmtId="0" fontId="122" fillId="0" borderId="14" xfId="0" applyFont="1" applyBorder="1" applyAlignment="1">
      <alignment/>
    </xf>
    <xf numFmtId="0" fontId="122" fillId="0" borderId="14" xfId="0" applyFont="1" applyBorder="1" applyAlignment="1">
      <alignment horizontal="center"/>
    </xf>
    <xf numFmtId="2" fontId="122" fillId="0" borderId="14" xfId="0" applyNumberFormat="1" applyFont="1" applyBorder="1" applyAlignment="1">
      <alignment horizontal="center"/>
    </xf>
    <xf numFmtId="0" fontId="121" fillId="0" borderId="27" xfId="0" applyFont="1" applyBorder="1" applyAlignment="1">
      <alignment horizontal="center"/>
    </xf>
    <xf numFmtId="0" fontId="121" fillId="0" borderId="11" xfId="0" applyFont="1" applyBorder="1" applyAlignment="1">
      <alignment horizontal="center"/>
    </xf>
    <xf numFmtId="0" fontId="121" fillId="0" borderId="15" xfId="0" applyFont="1" applyBorder="1" applyAlignment="1">
      <alignment horizontal="center"/>
    </xf>
    <xf numFmtId="0" fontId="122" fillId="0" borderId="13" xfId="0" applyFont="1" applyBorder="1" applyAlignment="1">
      <alignment horizontal="center"/>
    </xf>
    <xf numFmtId="0" fontId="122" fillId="0" borderId="38" xfId="0" applyFont="1" applyBorder="1" applyAlignment="1">
      <alignment horizontal="center"/>
    </xf>
    <xf numFmtId="21" fontId="122" fillId="33" borderId="18" xfId="0" applyNumberFormat="1" applyFont="1" applyFill="1" applyBorder="1" applyAlignment="1">
      <alignment horizontal="center"/>
    </xf>
    <xf numFmtId="49" fontId="94" fillId="0" borderId="46" xfId="0" applyNumberFormat="1" applyFont="1" applyBorder="1" applyAlignment="1">
      <alignment horizontal="center"/>
    </xf>
    <xf numFmtId="0" fontId="122" fillId="0" borderId="39" xfId="0" applyFont="1" applyBorder="1" applyAlignment="1">
      <alignment horizontal="center"/>
    </xf>
    <xf numFmtId="49" fontId="122" fillId="0" borderId="36" xfId="0" applyNumberFormat="1" applyFont="1" applyBorder="1" applyAlignment="1">
      <alignment horizontal="center"/>
    </xf>
    <xf numFmtId="0" fontId="123" fillId="0" borderId="4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122" fillId="0" borderId="18" xfId="0" applyFont="1" applyBorder="1" applyAlignment="1">
      <alignment/>
    </xf>
    <xf numFmtId="0" fontId="122" fillId="0" borderId="16" xfId="0" applyFont="1" applyBorder="1" applyAlignment="1">
      <alignment/>
    </xf>
    <xf numFmtId="0" fontId="123" fillId="0" borderId="17" xfId="0" applyFont="1" applyBorder="1" applyAlignment="1">
      <alignment horizontal="center"/>
    </xf>
    <xf numFmtId="0" fontId="121" fillId="0" borderId="34" xfId="0" applyFont="1" applyBorder="1" applyAlignment="1">
      <alignment horizontal="center"/>
    </xf>
    <xf numFmtId="0" fontId="121" fillId="0" borderId="14" xfId="0" applyFont="1" applyBorder="1" applyAlignment="1">
      <alignment horizontal="center"/>
    </xf>
    <xf numFmtId="0" fontId="94" fillId="0" borderId="14" xfId="0" applyFont="1" applyBorder="1" applyAlignment="1">
      <alignment horizontal="center" vertical="center" wrapText="1"/>
    </xf>
    <xf numFmtId="0" fontId="94" fillId="0" borderId="31" xfId="0" applyFont="1" applyBorder="1" applyAlignment="1">
      <alignment vertical="top" wrapText="1"/>
    </xf>
    <xf numFmtId="0" fontId="122" fillId="0" borderId="30" xfId="0" applyFont="1" applyBorder="1" applyAlignment="1">
      <alignment/>
    </xf>
    <xf numFmtId="0" fontId="122" fillId="33" borderId="31" xfId="0" applyFont="1" applyFill="1" applyBorder="1" applyAlignment="1">
      <alignment/>
    </xf>
    <xf numFmtId="0" fontId="122" fillId="0" borderId="20" xfId="0" applyFont="1" applyBorder="1" applyAlignment="1">
      <alignment/>
    </xf>
    <xf numFmtId="0" fontId="94" fillId="0" borderId="11" xfId="0" applyFont="1" applyBorder="1" applyAlignment="1">
      <alignment horizontal="center" vertical="center" wrapText="1"/>
    </xf>
    <xf numFmtId="0" fontId="122" fillId="33" borderId="13" xfId="0" applyFont="1" applyFill="1" applyBorder="1" applyAlignment="1">
      <alignment/>
    </xf>
    <xf numFmtId="0" fontId="123" fillId="33" borderId="13" xfId="0" applyFont="1" applyFill="1" applyBorder="1" applyAlignment="1">
      <alignment horizontal="center"/>
    </xf>
    <xf numFmtId="0" fontId="122" fillId="33" borderId="38" xfId="0" applyFont="1" applyFill="1" applyBorder="1" applyAlignment="1">
      <alignment/>
    </xf>
    <xf numFmtId="0" fontId="94" fillId="0" borderId="48" xfId="0" applyFont="1" applyBorder="1" applyAlignment="1">
      <alignment horizontal="center"/>
    </xf>
    <xf numFmtId="0" fontId="121" fillId="0" borderId="47" xfId="0" applyFont="1" applyBorder="1" applyAlignment="1">
      <alignment horizontal="center"/>
    </xf>
    <xf numFmtId="0" fontId="121" fillId="0" borderId="18" xfId="0" applyFont="1" applyBorder="1" applyAlignment="1">
      <alignment horizontal="center"/>
    </xf>
    <xf numFmtId="0" fontId="121" fillId="0" borderId="17" xfId="0" applyFont="1" applyBorder="1" applyAlignment="1">
      <alignment horizontal="center"/>
    </xf>
    <xf numFmtId="0" fontId="123" fillId="33" borderId="39" xfId="0" applyFont="1" applyFill="1" applyBorder="1" applyAlignment="1">
      <alignment horizontal="center"/>
    </xf>
    <xf numFmtId="49" fontId="122" fillId="0" borderId="49" xfId="0" applyNumberFormat="1" applyFont="1" applyBorder="1" applyAlignment="1">
      <alignment horizontal="center"/>
    </xf>
    <xf numFmtId="0" fontId="122" fillId="0" borderId="47" xfId="0" applyFont="1" applyBorder="1" applyAlignment="1">
      <alignment/>
    </xf>
    <xf numFmtId="0" fontId="94" fillId="0" borderId="16" xfId="0" applyFont="1" applyBorder="1" applyAlignment="1">
      <alignment horizontal="center" vertical="top" wrapText="1"/>
    </xf>
    <xf numFmtId="0" fontId="124" fillId="33" borderId="16" xfId="0" applyFont="1" applyFill="1" applyBorder="1" applyAlignment="1">
      <alignment horizontal="center"/>
    </xf>
    <xf numFmtId="0" fontId="94" fillId="0" borderId="19" xfId="0" applyFont="1" applyBorder="1" applyAlignment="1">
      <alignment horizontal="center" vertical="top" wrapText="1"/>
    </xf>
    <xf numFmtId="0" fontId="100" fillId="0" borderId="0" xfId="0" applyFont="1" applyBorder="1" applyAlignment="1">
      <alignment horizontal="center" vertical="top" wrapText="1"/>
    </xf>
    <xf numFmtId="0" fontId="100" fillId="0" borderId="0" xfId="0" applyFont="1" applyBorder="1" applyAlignment="1">
      <alignment horizontal="center" vertical="center" wrapText="1"/>
    </xf>
    <xf numFmtId="49" fontId="94" fillId="0" borderId="0" xfId="0" applyNumberFormat="1" applyFont="1" applyBorder="1" applyAlignment="1">
      <alignment horizontal="center"/>
    </xf>
    <xf numFmtId="49" fontId="122" fillId="0" borderId="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/>
    </xf>
    <xf numFmtId="2" fontId="5" fillId="0" borderId="34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94" fillId="0" borderId="3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7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49" fontId="56" fillId="0" borderId="40" xfId="0" applyNumberFormat="1" applyFont="1" applyBorder="1" applyAlignment="1">
      <alignment horizontal="center"/>
    </xf>
    <xf numFmtId="0" fontId="56" fillId="0" borderId="16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27" xfId="0" applyFont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/>
    </xf>
    <xf numFmtId="0" fontId="56" fillId="0" borderId="21" xfId="0" applyFont="1" applyBorder="1" applyAlignment="1">
      <alignment horizontal="center"/>
    </xf>
    <xf numFmtId="49" fontId="56" fillId="0" borderId="34" xfId="0" applyNumberFormat="1" applyFont="1" applyBorder="1" applyAlignment="1">
      <alignment horizontal="center"/>
    </xf>
    <xf numFmtId="49" fontId="56" fillId="0" borderId="46" xfId="0" applyNumberFormat="1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00" fillId="0" borderId="28" xfId="0" applyFont="1" applyBorder="1" applyAlignment="1">
      <alignment horizontal="center" vertical="top" wrapText="1"/>
    </xf>
    <xf numFmtId="0" fontId="100" fillId="0" borderId="22" xfId="0" applyFont="1" applyBorder="1" applyAlignment="1">
      <alignment horizontal="center"/>
    </xf>
    <xf numFmtId="0" fontId="100" fillId="0" borderId="22" xfId="0" applyFont="1" applyBorder="1" applyAlignment="1">
      <alignment horizontal="center" vertical="top" wrapText="1"/>
    </xf>
    <xf numFmtId="0" fontId="100" fillId="0" borderId="23" xfId="0" applyFont="1" applyBorder="1" applyAlignment="1">
      <alignment horizontal="center"/>
    </xf>
    <xf numFmtId="0" fontId="121" fillId="33" borderId="31" xfId="0" applyFont="1" applyFill="1" applyBorder="1" applyAlignment="1">
      <alignment horizontal="center"/>
    </xf>
    <xf numFmtId="0" fontId="121" fillId="0" borderId="34" xfId="0" applyFont="1" applyBorder="1" applyAlignment="1">
      <alignment horizontal="center"/>
    </xf>
    <xf numFmtId="0" fontId="121" fillId="33" borderId="30" xfId="0" applyFont="1" applyFill="1" applyBorder="1" applyAlignment="1">
      <alignment horizontal="center"/>
    </xf>
    <xf numFmtId="0" fontId="121" fillId="33" borderId="20" xfId="0" applyFont="1" applyFill="1" applyBorder="1" applyAlignment="1">
      <alignment horizontal="center"/>
    </xf>
    <xf numFmtId="0" fontId="94" fillId="0" borderId="11" xfId="0" applyFont="1" applyBorder="1" applyAlignment="1">
      <alignment horizontal="center" vertical="center" wrapText="1"/>
    </xf>
    <xf numFmtId="0" fontId="121" fillId="0" borderId="47" xfId="0" applyFont="1" applyBorder="1" applyAlignment="1">
      <alignment horizontal="center"/>
    </xf>
    <xf numFmtId="0" fontId="121" fillId="0" borderId="18" xfId="0" applyFont="1" applyBorder="1" applyAlignment="1">
      <alignment horizontal="center"/>
    </xf>
    <xf numFmtId="21" fontId="94" fillId="33" borderId="18" xfId="0" applyNumberFormat="1" applyFont="1" applyFill="1" applyBorder="1" applyAlignment="1">
      <alignment horizontal="center"/>
    </xf>
    <xf numFmtId="0" fontId="94" fillId="0" borderId="48" xfId="0" applyFont="1" applyBorder="1" applyAlignment="1">
      <alignment horizontal="center" vertical="top" wrapText="1"/>
    </xf>
    <xf numFmtId="0" fontId="94" fillId="0" borderId="16" xfId="0" applyFont="1" applyBorder="1" applyAlignment="1">
      <alignment horizontal="center" vertical="top" wrapText="1"/>
    </xf>
    <xf numFmtId="0" fontId="56" fillId="0" borderId="2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00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122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6" fillId="0" borderId="15" xfId="0" applyFont="1" applyFill="1" applyBorder="1" applyAlignment="1">
      <alignment/>
    </xf>
    <xf numFmtId="0" fontId="94" fillId="33" borderId="27" xfId="0" applyFont="1" applyFill="1" applyBorder="1" applyAlignment="1">
      <alignment/>
    </xf>
    <xf numFmtId="0" fontId="94" fillId="33" borderId="20" xfId="0" applyFont="1" applyFill="1" applyBorder="1" applyAlignment="1">
      <alignment/>
    </xf>
    <xf numFmtId="0" fontId="94" fillId="0" borderId="49" xfId="0" applyFont="1" applyFill="1" applyBorder="1" applyAlignment="1">
      <alignment/>
    </xf>
    <xf numFmtId="0" fontId="94" fillId="0" borderId="36" xfId="0" applyFont="1" applyFill="1" applyBorder="1" applyAlignment="1">
      <alignment/>
    </xf>
    <xf numFmtId="0" fontId="94" fillId="33" borderId="36" xfId="0" applyFont="1" applyFill="1" applyBorder="1" applyAlignment="1">
      <alignment/>
    </xf>
    <xf numFmtId="0" fontId="0" fillId="0" borderId="4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23" fillId="33" borderId="4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49" fontId="94" fillId="33" borderId="49" xfId="0" applyNumberFormat="1" applyFont="1" applyFill="1" applyBorder="1" applyAlignment="1">
      <alignment horizontal="center"/>
    </xf>
    <xf numFmtId="49" fontId="94" fillId="33" borderId="36" xfId="0" applyNumberFormat="1" applyFont="1" applyFill="1" applyBorder="1" applyAlignment="1">
      <alignment horizontal="center"/>
    </xf>
    <xf numFmtId="49" fontId="94" fillId="0" borderId="36" xfId="0" applyNumberFormat="1" applyFont="1" applyBorder="1" applyAlignment="1">
      <alignment horizontal="center"/>
    </xf>
    <xf numFmtId="0" fontId="94" fillId="0" borderId="18" xfId="0" applyFont="1" applyBorder="1" applyAlignment="1">
      <alignment/>
    </xf>
    <xf numFmtId="2" fontId="94" fillId="0" borderId="14" xfId="0" applyNumberFormat="1" applyFont="1" applyBorder="1" applyAlignment="1">
      <alignment horizontal="center"/>
    </xf>
    <xf numFmtId="0" fontId="94" fillId="0" borderId="14" xfId="0" applyFont="1" applyBorder="1" applyAlignment="1">
      <alignment/>
    </xf>
    <xf numFmtId="0" fontId="94" fillId="0" borderId="19" xfId="0" applyFont="1" applyBorder="1" applyAlignment="1">
      <alignment/>
    </xf>
    <xf numFmtId="0" fontId="94" fillId="0" borderId="17" xfId="0" applyFont="1" applyBorder="1" applyAlignment="1">
      <alignment/>
    </xf>
    <xf numFmtId="0" fontId="121" fillId="0" borderId="30" xfId="0" applyFont="1" applyBorder="1" applyAlignment="1">
      <alignment horizontal="center"/>
    </xf>
    <xf numFmtId="0" fontId="94" fillId="33" borderId="34" xfId="0" applyFont="1" applyFill="1" applyBorder="1" applyAlignment="1">
      <alignment horizontal="center"/>
    </xf>
    <xf numFmtId="0" fontId="121" fillId="33" borderId="46" xfId="0" applyFont="1" applyFill="1" applyBorder="1" applyAlignment="1">
      <alignment horizontal="center"/>
    </xf>
    <xf numFmtId="2" fontId="94" fillId="0" borderId="49" xfId="0" applyNumberFormat="1" applyFont="1" applyBorder="1" applyAlignment="1">
      <alignment horizontal="center"/>
    </xf>
    <xf numFmtId="0" fontId="121" fillId="0" borderId="31" xfId="0" applyFont="1" applyBorder="1" applyAlignment="1">
      <alignment horizontal="center"/>
    </xf>
    <xf numFmtId="0" fontId="121" fillId="33" borderId="40" xfId="0" applyFont="1" applyFill="1" applyBorder="1" applyAlignment="1">
      <alignment horizontal="center"/>
    </xf>
    <xf numFmtId="21" fontId="56" fillId="0" borderId="34" xfId="0" applyNumberFormat="1" applyFont="1" applyBorder="1" applyAlignment="1">
      <alignment horizontal="center"/>
    </xf>
    <xf numFmtId="21" fontId="56" fillId="0" borderId="47" xfId="0" applyNumberFormat="1" applyFont="1" applyBorder="1" applyAlignment="1">
      <alignment horizontal="center"/>
    </xf>
    <xf numFmtId="49" fontId="94" fillId="0" borderId="27" xfId="0" applyNumberFormat="1" applyFont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  <xf numFmtId="49" fontId="94" fillId="0" borderId="11" xfId="0" applyNumberFormat="1" applyFont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6" fillId="33" borderId="18" xfId="0" applyFont="1" applyFill="1" applyBorder="1" applyAlignment="1">
      <alignment horizontal="center"/>
    </xf>
    <xf numFmtId="0" fontId="56" fillId="0" borderId="23" xfId="0" applyFont="1" applyBorder="1" applyAlignment="1">
      <alignment/>
    </xf>
    <xf numFmtId="0" fontId="56" fillId="33" borderId="38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2" fontId="56" fillId="33" borderId="14" xfId="0" applyNumberFormat="1" applyFont="1" applyFill="1" applyBorder="1" applyAlignment="1">
      <alignment horizontal="center"/>
    </xf>
    <xf numFmtId="0" fontId="56" fillId="33" borderId="14" xfId="0" applyFont="1" applyFill="1" applyBorder="1" applyAlignment="1">
      <alignment/>
    </xf>
    <xf numFmtId="0" fontId="56" fillId="33" borderId="39" xfId="0" applyFont="1" applyFill="1" applyBorder="1" applyAlignment="1">
      <alignment horizontal="center"/>
    </xf>
    <xf numFmtId="2" fontId="56" fillId="33" borderId="19" xfId="0" applyNumberFormat="1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2" fontId="40" fillId="0" borderId="33" xfId="0" applyNumberFormat="1" applyFont="1" applyBorder="1" applyAlignment="1">
      <alignment horizontal="center"/>
    </xf>
    <xf numFmtId="0" fontId="94" fillId="0" borderId="10" xfId="0" applyFont="1" applyBorder="1" applyAlignment="1">
      <alignment horizontal="center" vertical="center"/>
    </xf>
    <xf numFmtId="21" fontId="94" fillId="0" borderId="0" xfId="0" applyNumberFormat="1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100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 wrapText="1"/>
    </xf>
    <xf numFmtId="21" fontId="94" fillId="0" borderId="0" xfId="0" applyNumberFormat="1" applyFont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122" fillId="0" borderId="46" xfId="0" applyFont="1" applyBorder="1" applyAlignment="1">
      <alignment/>
    </xf>
    <xf numFmtId="0" fontId="121" fillId="0" borderId="40" xfId="0" applyFont="1" applyBorder="1" applyAlignment="1">
      <alignment horizontal="center"/>
    </xf>
    <xf numFmtId="0" fontId="122" fillId="0" borderId="40" xfId="0" applyFont="1" applyBorder="1" applyAlignment="1">
      <alignment/>
    </xf>
    <xf numFmtId="0" fontId="121" fillId="0" borderId="39" xfId="0" applyFont="1" applyBorder="1" applyAlignment="1">
      <alignment horizontal="center"/>
    </xf>
    <xf numFmtId="2" fontId="55" fillId="0" borderId="41" xfId="0" applyNumberFormat="1" applyFont="1" applyBorder="1" applyAlignment="1">
      <alignment horizontal="center"/>
    </xf>
    <xf numFmtId="0" fontId="121" fillId="0" borderId="46" xfId="0" applyFont="1" applyBorder="1" applyAlignment="1">
      <alignment horizontal="center"/>
    </xf>
    <xf numFmtId="0" fontId="94" fillId="0" borderId="40" xfId="0" applyFont="1" applyBorder="1" applyAlignment="1">
      <alignment/>
    </xf>
    <xf numFmtId="0" fontId="121" fillId="0" borderId="40" xfId="0" applyFont="1" applyBorder="1" applyAlignment="1">
      <alignment horizontal="center" vertical="center"/>
    </xf>
    <xf numFmtId="0" fontId="95" fillId="0" borderId="27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4" fillId="0" borderId="20" xfId="0" applyFont="1" applyBorder="1" applyAlignment="1">
      <alignment horizontal="center"/>
    </xf>
    <xf numFmtId="0" fontId="94" fillId="0" borderId="50" xfId="0" applyFont="1" applyBorder="1" applyAlignment="1">
      <alignment horizontal="center"/>
    </xf>
    <xf numFmtId="0" fontId="94" fillId="0" borderId="14" xfId="0" applyFont="1" applyBorder="1" applyAlignment="1">
      <alignment horizontal="center" vertical="center"/>
    </xf>
    <xf numFmtId="0" fontId="121" fillId="0" borderId="51" xfId="0" applyFont="1" applyBorder="1" applyAlignment="1">
      <alignment horizontal="center"/>
    </xf>
    <xf numFmtId="0" fontId="94" fillId="0" borderId="52" xfId="0" applyFont="1" applyBorder="1" applyAlignment="1">
      <alignment/>
    </xf>
    <xf numFmtId="0" fontId="94" fillId="0" borderId="11" xfId="0" applyFont="1" applyBorder="1" applyAlignment="1">
      <alignment horizontal="left" vertical="center"/>
    </xf>
    <xf numFmtId="0" fontId="94" fillId="0" borderId="15" xfId="0" applyFont="1" applyBorder="1" applyAlignment="1">
      <alignment horizontal="left" vertical="center"/>
    </xf>
    <xf numFmtId="0" fontId="94" fillId="0" borderId="53" xfId="0" applyFont="1" applyBorder="1" applyAlignment="1">
      <alignment/>
    </xf>
    <xf numFmtId="0" fontId="94" fillId="0" borderId="22" xfId="0" applyFont="1" applyBorder="1" applyAlignment="1">
      <alignment horizontal="left" vertical="center"/>
    </xf>
    <xf numFmtId="0" fontId="94" fillId="0" borderId="23" xfId="0" applyFont="1" applyBorder="1" applyAlignment="1">
      <alignment horizontal="left" vertical="center"/>
    </xf>
    <xf numFmtId="0" fontId="94" fillId="0" borderId="52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0" fillId="0" borderId="11" xfId="0" applyFont="1" applyBorder="1" applyAlignment="1">
      <alignment horizontal="center"/>
    </xf>
    <xf numFmtId="0" fontId="121" fillId="0" borderId="54" xfId="0" applyFont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95" fillId="33" borderId="40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121" fillId="0" borderId="36" xfId="0" applyFont="1" applyBorder="1" applyAlignment="1">
      <alignment horizontal="center" vertical="center"/>
    </xf>
    <xf numFmtId="0" fontId="95" fillId="0" borderId="36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121" fillId="0" borderId="17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/>
    </xf>
    <xf numFmtId="2" fontId="55" fillId="0" borderId="25" xfId="0" applyNumberFormat="1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2" fontId="55" fillId="0" borderId="26" xfId="0" applyNumberFormat="1" applyFont="1" applyBorder="1" applyAlignment="1">
      <alignment horizontal="center"/>
    </xf>
    <xf numFmtId="0" fontId="121" fillId="0" borderId="51" xfId="0" applyFont="1" applyBorder="1" applyAlignment="1">
      <alignment horizontal="center" vertical="center"/>
    </xf>
    <xf numFmtId="0" fontId="121" fillId="0" borderId="56" xfId="0" applyFont="1" applyBorder="1" applyAlignment="1">
      <alignment horizontal="center" vertical="center"/>
    </xf>
    <xf numFmtId="0" fontId="95" fillId="0" borderId="57" xfId="0" applyFont="1" applyBorder="1" applyAlignment="1">
      <alignment horizontal="center" vertical="center"/>
    </xf>
    <xf numFmtId="2" fontId="55" fillId="0" borderId="58" xfId="0" applyNumberFormat="1" applyFont="1" applyBorder="1" applyAlignment="1">
      <alignment horizontal="center"/>
    </xf>
    <xf numFmtId="0" fontId="121" fillId="0" borderId="46" xfId="0" applyFont="1" applyBorder="1" applyAlignment="1">
      <alignment horizontal="center" vertical="center"/>
    </xf>
    <xf numFmtId="0" fontId="121" fillId="0" borderId="39" xfId="0" applyFont="1" applyBorder="1" applyAlignment="1">
      <alignment horizontal="center" vertical="center"/>
    </xf>
    <xf numFmtId="0" fontId="94" fillId="0" borderId="11" xfId="0" applyFont="1" applyBorder="1" applyAlignment="1">
      <alignment horizontal="left" vertical="center" wrapText="1"/>
    </xf>
    <xf numFmtId="0" fontId="94" fillId="0" borderId="15" xfId="0" applyFont="1" applyBorder="1" applyAlignment="1">
      <alignment horizontal="left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2" xfId="0" applyFont="1" applyBorder="1" applyAlignment="1">
      <alignment horizontal="left" vertical="center" wrapText="1"/>
    </xf>
    <xf numFmtId="0" fontId="94" fillId="0" borderId="23" xfId="0" applyFont="1" applyBorder="1" applyAlignment="1">
      <alignment horizontal="left" vertical="center" wrapText="1"/>
    </xf>
    <xf numFmtId="2" fontId="109" fillId="0" borderId="34" xfId="0" applyNumberFormat="1" applyFont="1" applyBorder="1" applyAlignment="1">
      <alignment horizontal="center"/>
    </xf>
    <xf numFmtId="0" fontId="109" fillId="0" borderId="24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58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59" xfId="0" applyFont="1" applyBorder="1" applyAlignment="1">
      <alignment horizontal="center"/>
    </xf>
    <xf numFmtId="0" fontId="109" fillId="0" borderId="34" xfId="0" applyFont="1" applyBorder="1" applyAlignment="1">
      <alignment horizontal="center"/>
    </xf>
    <xf numFmtId="0" fontId="109" fillId="0" borderId="47" xfId="0" applyFont="1" applyBorder="1" applyAlignment="1">
      <alignment horizontal="center"/>
    </xf>
    <xf numFmtId="0" fontId="109" fillId="0" borderId="48" xfId="0" applyFont="1" applyBorder="1" applyAlignment="1">
      <alignment horizontal="center"/>
    </xf>
    <xf numFmtId="14" fontId="131" fillId="0" borderId="0" xfId="0" applyNumberFormat="1" applyFont="1" applyAlignment="1">
      <alignment horizontal="left"/>
    </xf>
    <xf numFmtId="0" fontId="3" fillId="0" borderId="2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70" fillId="0" borderId="28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60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59" xfId="0" applyFont="1" applyBorder="1" applyAlignment="1">
      <alignment horizontal="center"/>
    </xf>
    <xf numFmtId="2" fontId="132" fillId="6" borderId="61" xfId="0" applyNumberFormat="1" applyFont="1" applyFill="1" applyBorder="1" applyAlignment="1">
      <alignment horizontal="center"/>
    </xf>
    <xf numFmtId="2" fontId="132" fillId="6" borderId="62" xfId="0" applyNumberFormat="1" applyFont="1" applyFill="1" applyBorder="1" applyAlignment="1">
      <alignment horizontal="center"/>
    </xf>
    <xf numFmtId="2" fontId="132" fillId="6" borderId="63" xfId="0" applyNumberFormat="1" applyFont="1" applyFill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0" fillId="0" borderId="31" xfId="0" applyFont="1" applyBorder="1" applyAlignment="1">
      <alignment horizontal="center"/>
    </xf>
    <xf numFmtId="0" fontId="70" fillId="0" borderId="32" xfId="0" applyFont="1" applyBorder="1" applyAlignment="1">
      <alignment horizontal="center"/>
    </xf>
    <xf numFmtId="2" fontId="109" fillId="0" borderId="62" xfId="0" applyNumberFormat="1" applyFont="1" applyBorder="1" applyAlignment="1">
      <alignment horizontal="center"/>
    </xf>
    <xf numFmtId="2" fontId="109" fillId="0" borderId="64" xfId="0" applyNumberFormat="1" applyFont="1" applyBorder="1" applyAlignment="1">
      <alignment horizontal="center"/>
    </xf>
    <xf numFmtId="0" fontId="109" fillId="0" borderId="65" xfId="0" applyFont="1" applyBorder="1" applyAlignment="1">
      <alignment horizontal="center"/>
    </xf>
    <xf numFmtId="0" fontId="109" fillId="0" borderId="63" xfId="0" applyFont="1" applyBorder="1" applyAlignment="1">
      <alignment horizontal="center"/>
    </xf>
    <xf numFmtId="0" fontId="132" fillId="34" borderId="66" xfId="0" applyFont="1" applyFill="1" applyBorder="1" applyAlignment="1">
      <alignment horizontal="center"/>
    </xf>
    <xf numFmtId="0" fontId="132" fillId="34" borderId="67" xfId="0" applyFont="1" applyFill="1" applyBorder="1" applyAlignment="1">
      <alignment horizontal="center"/>
    </xf>
    <xf numFmtId="0" fontId="132" fillId="34" borderId="68" xfId="0" applyFont="1" applyFill="1" applyBorder="1" applyAlignment="1">
      <alignment horizontal="center"/>
    </xf>
    <xf numFmtId="0" fontId="133" fillId="34" borderId="27" xfId="0" applyFont="1" applyFill="1" applyBorder="1" applyAlignment="1">
      <alignment horizontal="center" vertical="center" wrapText="1"/>
    </xf>
    <xf numFmtId="0" fontId="133" fillId="34" borderId="11" xfId="0" applyFont="1" applyFill="1" applyBorder="1" applyAlignment="1">
      <alignment horizontal="center" vertical="center" wrapText="1"/>
    </xf>
    <xf numFmtId="0" fontId="133" fillId="34" borderId="59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168" fontId="92" fillId="0" borderId="0" xfId="0" applyNumberFormat="1" applyFont="1" applyAlignment="1">
      <alignment horizontal="center"/>
    </xf>
    <xf numFmtId="0" fontId="91" fillId="0" borderId="0" xfId="0" applyFont="1" applyAlignment="1">
      <alignment horizontal="center" wrapText="1"/>
    </xf>
    <xf numFmtId="0" fontId="119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center" vertical="center"/>
    </xf>
    <xf numFmtId="0" fontId="115" fillId="34" borderId="27" xfId="0" applyFont="1" applyFill="1" applyBorder="1" applyAlignment="1">
      <alignment horizontal="center" vertical="center" wrapText="1"/>
    </xf>
    <xf numFmtId="0" fontId="115" fillId="34" borderId="11" xfId="0" applyFont="1" applyFill="1" applyBorder="1" applyAlignment="1">
      <alignment horizontal="center" vertical="center" wrapText="1"/>
    </xf>
    <xf numFmtId="0" fontId="115" fillId="34" borderId="59" xfId="0" applyFont="1" applyFill="1" applyBorder="1" applyAlignment="1">
      <alignment horizontal="center" vertical="center" wrapText="1"/>
    </xf>
    <xf numFmtId="0" fontId="115" fillId="34" borderId="49" xfId="0" applyFont="1" applyFill="1" applyBorder="1" applyAlignment="1">
      <alignment horizontal="center" vertical="center" wrapText="1"/>
    </xf>
    <xf numFmtId="0" fontId="115" fillId="34" borderId="36" xfId="0" applyFont="1" applyFill="1" applyBorder="1" applyAlignment="1">
      <alignment horizontal="center" vertical="center" wrapText="1"/>
    </xf>
    <xf numFmtId="0" fontId="115" fillId="34" borderId="37" xfId="0" applyFont="1" applyFill="1" applyBorder="1" applyAlignment="1">
      <alignment horizontal="center" vertical="center" wrapText="1"/>
    </xf>
    <xf numFmtId="0" fontId="115" fillId="34" borderId="1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69" fillId="0" borderId="28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2" fontId="80" fillId="6" borderId="61" xfId="0" applyNumberFormat="1" applyFont="1" applyFill="1" applyBorder="1" applyAlignment="1">
      <alignment horizontal="center"/>
    </xf>
    <xf numFmtId="2" fontId="80" fillId="6" borderId="62" xfId="0" applyNumberFormat="1" applyFont="1" applyFill="1" applyBorder="1" applyAlignment="1">
      <alignment horizontal="center"/>
    </xf>
    <xf numFmtId="2" fontId="80" fillId="6" borderId="63" xfId="0" applyNumberFormat="1" applyFont="1" applyFill="1" applyBorder="1" applyAlignment="1">
      <alignment horizontal="center"/>
    </xf>
    <xf numFmtId="0" fontId="109" fillId="0" borderId="26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69" fillId="0" borderId="60" xfId="0" applyFont="1" applyBorder="1" applyAlignment="1">
      <alignment horizontal="center"/>
    </xf>
    <xf numFmtId="0" fontId="109" fillId="0" borderId="62" xfId="0" applyFont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0" fillId="33" borderId="6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wrapText="1"/>
    </xf>
    <xf numFmtId="0" fontId="0" fillId="33" borderId="73" xfId="0" applyFill="1" applyBorder="1" applyAlignment="1">
      <alignment horizontal="center" wrapText="1"/>
    </xf>
    <xf numFmtId="0" fontId="0" fillId="33" borderId="74" xfId="0" applyFill="1" applyBorder="1" applyAlignment="1">
      <alignment horizontal="center" wrapText="1"/>
    </xf>
    <xf numFmtId="0" fontId="0" fillId="33" borderId="66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107" fillId="0" borderId="48" xfId="0" applyFont="1" applyBorder="1" applyAlignment="1">
      <alignment horizontal="center"/>
    </xf>
    <xf numFmtId="0" fontId="107" fillId="0" borderId="34" xfId="0" applyFont="1" applyBorder="1" applyAlignment="1">
      <alignment horizontal="center"/>
    </xf>
    <xf numFmtId="0" fontId="107" fillId="0" borderId="16" xfId="0" applyFont="1" applyBorder="1" applyAlignment="1">
      <alignment horizontal="center"/>
    </xf>
    <xf numFmtId="0" fontId="107" fillId="0" borderId="10" xfId="0" applyFont="1" applyBorder="1" applyAlignment="1">
      <alignment horizontal="center" vertical="center" wrapText="1"/>
    </xf>
    <xf numFmtId="0" fontId="107" fillId="0" borderId="16" xfId="0" applyFont="1" applyBorder="1" applyAlignment="1">
      <alignment horizontal="center" vertical="top" wrapText="1"/>
    </xf>
    <xf numFmtId="0" fontId="107" fillId="0" borderId="10" xfId="0" applyFont="1" applyBorder="1" applyAlignment="1">
      <alignment horizontal="center"/>
    </xf>
    <xf numFmtId="0" fontId="124" fillId="0" borderId="10" xfId="0" applyFont="1" applyBorder="1" applyAlignment="1">
      <alignment horizontal="center"/>
    </xf>
    <xf numFmtId="0" fontId="105" fillId="0" borderId="16" xfId="0" applyFont="1" applyBorder="1" applyAlignment="1">
      <alignment horizontal="center" vertical="top" wrapText="1"/>
    </xf>
    <xf numFmtId="0" fontId="107" fillId="0" borderId="34" xfId="0" applyFont="1" applyBorder="1" applyAlignment="1">
      <alignment horizontal="center" vertical="center" wrapText="1"/>
    </xf>
    <xf numFmtId="0" fontId="107" fillId="0" borderId="75" xfId="0" applyFont="1" applyBorder="1" applyAlignment="1">
      <alignment horizontal="center"/>
    </xf>
    <xf numFmtId="0" fontId="107" fillId="0" borderId="13" xfId="0" applyFont="1" applyBorder="1" applyAlignment="1">
      <alignment horizontal="center"/>
    </xf>
    <xf numFmtId="0" fontId="107" fillId="0" borderId="51" xfId="0" applyFont="1" applyBorder="1" applyAlignment="1">
      <alignment horizontal="center"/>
    </xf>
    <xf numFmtId="0" fontId="107" fillId="0" borderId="76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107" fillId="0" borderId="51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49" fontId="107" fillId="0" borderId="34" xfId="0" applyNumberFormat="1" applyFont="1" applyBorder="1" applyAlignment="1">
      <alignment horizontal="center"/>
    </xf>
    <xf numFmtId="49" fontId="107" fillId="0" borderId="10" xfId="0" applyNumberFormat="1" applyFont="1" applyBorder="1" applyAlignment="1">
      <alignment horizontal="center"/>
    </xf>
    <xf numFmtId="0" fontId="107" fillId="0" borderId="16" xfId="0" applyFont="1" applyBorder="1" applyAlignment="1">
      <alignment horizontal="center" vertical="top" wrapText="1"/>
    </xf>
    <xf numFmtId="0" fontId="107" fillId="0" borderId="48" xfId="0" applyFont="1" applyBorder="1" applyAlignment="1">
      <alignment horizontal="center" vertical="top" wrapText="1"/>
    </xf>
    <xf numFmtId="0" fontId="107" fillId="0" borderId="19" xfId="0" applyFont="1" applyBorder="1" applyAlignment="1">
      <alignment horizontal="center"/>
    </xf>
    <xf numFmtId="0" fontId="107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914400</xdr:colOff>
      <xdr:row>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914400</xdr:colOff>
      <xdr:row>10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14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17</xdr:row>
      <xdr:rowOff>38100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914400</xdr:colOff>
      <xdr:row>18</xdr:row>
      <xdr:rowOff>228600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914400</xdr:colOff>
      <xdr:row>21</xdr:row>
      <xdr:rowOff>38100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23</xdr:row>
      <xdr:rowOff>38100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23</xdr:row>
      <xdr:rowOff>38100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23</xdr:row>
      <xdr:rowOff>38100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38100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38100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1">
      <selection activeCell="Y7" sqref="Y7"/>
    </sheetView>
  </sheetViews>
  <sheetFormatPr defaultColWidth="9.140625" defaultRowHeight="15"/>
  <cols>
    <col min="1" max="1" width="4.7109375" style="207" customWidth="1"/>
    <col min="2" max="2" width="23.57421875" style="10" customWidth="1"/>
    <col min="3" max="3" width="8.57421875" style="208" customWidth="1"/>
    <col min="4" max="4" width="6.8515625" style="207" customWidth="1"/>
    <col min="5" max="5" width="7.57421875" style="207" customWidth="1"/>
    <col min="6" max="6" width="6.28125" style="207" customWidth="1"/>
    <col min="7" max="7" width="8.57421875" style="207" customWidth="1"/>
    <col min="8" max="8" width="6.140625" style="207" customWidth="1"/>
    <col min="9" max="9" width="8.421875" style="207" customWidth="1"/>
    <col min="10" max="10" width="6.7109375" style="207" customWidth="1"/>
    <col min="11" max="11" width="7.57421875" style="248" customWidth="1"/>
    <col min="12" max="12" width="5.57421875" style="248" customWidth="1"/>
    <col min="13" max="13" width="7.8515625" style="248" customWidth="1"/>
    <col min="14" max="14" width="6.140625" style="248" customWidth="1"/>
    <col min="15" max="15" width="6.8515625" style="207" customWidth="1"/>
    <col min="16" max="16" width="6.421875" style="208" customWidth="1"/>
    <col min="17" max="17" width="7.28125" style="207" customWidth="1"/>
    <col min="18" max="18" width="7.28125" style="208" customWidth="1"/>
    <col min="19" max="19" width="9.00390625" style="208" customWidth="1"/>
    <col min="20" max="20" width="5.7109375" style="208" customWidth="1"/>
    <col min="21" max="21" width="9.57421875" style="208" customWidth="1"/>
    <col min="22" max="22" width="9.421875" style="207" customWidth="1"/>
    <col min="23" max="23" width="3.421875" style="208" customWidth="1"/>
    <col min="24" max="24" width="3.7109375" style="208" customWidth="1"/>
    <col min="25" max="25" width="3.421875" style="0" customWidth="1"/>
    <col min="26" max="26" width="3.8515625" style="0" customWidth="1"/>
    <col min="27" max="27" width="4.28125" style="0" customWidth="1"/>
    <col min="28" max="28" width="3.421875" style="0" customWidth="1"/>
  </cols>
  <sheetData>
    <row r="1" spans="2:15" ht="24" thickBot="1">
      <c r="B1" s="523" t="s">
        <v>1324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</row>
    <row r="2" spans="1:22" ht="18" thickBot="1">
      <c r="A2" s="524" t="s">
        <v>69</v>
      </c>
      <c r="B2" s="517" t="s">
        <v>64</v>
      </c>
      <c r="C2" s="527" t="s">
        <v>63</v>
      </c>
      <c r="D2" s="530" t="s">
        <v>65</v>
      </c>
      <c r="E2" s="527" t="s">
        <v>66</v>
      </c>
      <c r="F2" s="533" t="s">
        <v>1031</v>
      </c>
      <c r="G2" s="534"/>
      <c r="H2" s="534"/>
      <c r="I2" s="535"/>
      <c r="J2" s="546" t="s">
        <v>1277</v>
      </c>
      <c r="K2" s="547"/>
      <c r="L2" s="547"/>
      <c r="M2" s="547"/>
      <c r="N2" s="547"/>
      <c r="O2" s="547"/>
      <c r="P2" s="547"/>
      <c r="Q2" s="548"/>
      <c r="R2" s="533" t="s">
        <v>1278</v>
      </c>
      <c r="S2" s="534"/>
      <c r="T2" s="534"/>
      <c r="U2" s="535"/>
      <c r="V2" s="549" t="s">
        <v>1319</v>
      </c>
    </row>
    <row r="3" spans="1:22" ht="18" thickBot="1">
      <c r="A3" s="525"/>
      <c r="B3" s="518"/>
      <c r="C3" s="528"/>
      <c r="D3" s="531"/>
      <c r="E3" s="528"/>
      <c r="F3" s="514" t="s">
        <v>1279</v>
      </c>
      <c r="G3" s="515"/>
      <c r="H3" s="515" t="s">
        <v>1280</v>
      </c>
      <c r="I3" s="516"/>
      <c r="J3" s="522" t="s">
        <v>1281</v>
      </c>
      <c r="K3" s="520"/>
      <c r="L3" s="520" t="s">
        <v>1282</v>
      </c>
      <c r="M3" s="520"/>
      <c r="N3" s="513" t="s">
        <v>1283</v>
      </c>
      <c r="O3" s="513"/>
      <c r="P3" s="520" t="s">
        <v>1284</v>
      </c>
      <c r="Q3" s="521"/>
      <c r="R3" s="542" t="s">
        <v>1285</v>
      </c>
      <c r="S3" s="543"/>
      <c r="T3" s="544" t="s">
        <v>1286</v>
      </c>
      <c r="U3" s="545"/>
      <c r="V3" s="550"/>
    </row>
    <row r="4" spans="1:22" ht="18" thickBot="1">
      <c r="A4" s="526"/>
      <c r="B4" s="519"/>
      <c r="C4" s="529"/>
      <c r="D4" s="532"/>
      <c r="E4" s="529"/>
      <c r="F4" s="50" t="s">
        <v>54</v>
      </c>
      <c r="G4" s="86" t="s">
        <v>55</v>
      </c>
      <c r="H4" s="87" t="s">
        <v>54</v>
      </c>
      <c r="I4" s="162" t="s">
        <v>55</v>
      </c>
      <c r="J4" s="163" t="s">
        <v>54</v>
      </c>
      <c r="K4" s="164" t="s">
        <v>55</v>
      </c>
      <c r="L4" s="165" t="s">
        <v>54</v>
      </c>
      <c r="M4" s="164" t="s">
        <v>55</v>
      </c>
      <c r="N4" s="165" t="s">
        <v>54</v>
      </c>
      <c r="O4" s="164" t="s">
        <v>55</v>
      </c>
      <c r="P4" s="165" t="s">
        <v>54</v>
      </c>
      <c r="Q4" s="166" t="s">
        <v>55</v>
      </c>
      <c r="R4" s="130" t="s">
        <v>54</v>
      </c>
      <c r="S4" s="126" t="s">
        <v>55</v>
      </c>
      <c r="T4" s="127" t="s">
        <v>54</v>
      </c>
      <c r="U4" s="128" t="s">
        <v>55</v>
      </c>
      <c r="V4" s="551"/>
    </row>
    <row r="5" spans="1:22" ht="17.25">
      <c r="A5" s="353">
        <v>1</v>
      </c>
      <c r="B5" s="356" t="s">
        <v>1110</v>
      </c>
      <c r="C5" s="389" t="s">
        <v>57</v>
      </c>
      <c r="D5" s="369" t="s">
        <v>1</v>
      </c>
      <c r="E5" s="375">
        <v>1997</v>
      </c>
      <c r="F5" s="347"/>
      <c r="G5" s="423"/>
      <c r="H5" s="423"/>
      <c r="I5" s="424"/>
      <c r="J5" s="371">
        <v>13</v>
      </c>
      <c r="K5" s="337">
        <v>118.63</v>
      </c>
      <c r="L5" s="621" t="s">
        <v>1257</v>
      </c>
      <c r="M5" s="372" t="s">
        <v>1270</v>
      </c>
      <c r="N5" s="372" t="s">
        <v>1259</v>
      </c>
      <c r="O5" s="372" t="s">
        <v>1272</v>
      </c>
      <c r="P5" s="372" t="s">
        <v>1229</v>
      </c>
      <c r="Q5" s="373" t="s">
        <v>1275</v>
      </c>
      <c r="R5" s="624">
        <v>1</v>
      </c>
      <c r="S5" s="337">
        <v>100</v>
      </c>
      <c r="T5" s="611">
        <v>1</v>
      </c>
      <c r="U5" s="348">
        <v>100</v>
      </c>
      <c r="V5" s="425">
        <f>U5+Q5+O5+K5</f>
        <v>478.86</v>
      </c>
    </row>
    <row r="6" spans="1:22" ht="17.25">
      <c r="A6" s="354">
        <v>2</v>
      </c>
      <c r="B6" s="357" t="s">
        <v>1084</v>
      </c>
      <c r="C6" s="359" t="s">
        <v>1049</v>
      </c>
      <c r="D6" s="363" t="s">
        <v>1</v>
      </c>
      <c r="E6" s="364">
        <v>1999</v>
      </c>
      <c r="F6" s="349">
        <v>7</v>
      </c>
      <c r="G6" s="336">
        <v>91.16</v>
      </c>
      <c r="H6" s="608">
        <v>2</v>
      </c>
      <c r="I6" s="350">
        <v>97.68</v>
      </c>
      <c r="J6" s="362">
        <v>12</v>
      </c>
      <c r="K6" s="336">
        <v>138.05</v>
      </c>
      <c r="L6" s="346" t="s">
        <v>559</v>
      </c>
      <c r="M6" s="426">
        <v>0</v>
      </c>
      <c r="N6" s="346" t="s">
        <v>1246</v>
      </c>
      <c r="O6" s="346" t="s">
        <v>1309</v>
      </c>
      <c r="P6" s="346" t="s">
        <v>1128</v>
      </c>
      <c r="Q6" s="365" t="s">
        <v>1314</v>
      </c>
      <c r="R6" s="366">
        <v>4</v>
      </c>
      <c r="S6" s="336">
        <v>86.47</v>
      </c>
      <c r="T6" s="345">
        <v>5</v>
      </c>
      <c r="U6" s="350">
        <v>92.45</v>
      </c>
      <c r="V6" s="57">
        <f>U6+K6+I6+G6</f>
        <v>419.34000000000003</v>
      </c>
    </row>
    <row r="7" spans="1:22" ht="17.25">
      <c r="A7" s="354">
        <v>3</v>
      </c>
      <c r="B7" s="357" t="s">
        <v>1080</v>
      </c>
      <c r="C7" s="359" t="s">
        <v>61</v>
      </c>
      <c r="D7" s="363" t="s">
        <v>2</v>
      </c>
      <c r="E7" s="364">
        <v>1999</v>
      </c>
      <c r="F7" s="605">
        <v>2</v>
      </c>
      <c r="G7" s="336">
        <v>96.95</v>
      </c>
      <c r="H7" s="336">
        <v>4</v>
      </c>
      <c r="I7" s="350">
        <v>85.68</v>
      </c>
      <c r="J7" s="362">
        <v>32</v>
      </c>
      <c r="K7" s="336">
        <v>128.2</v>
      </c>
      <c r="L7" s="346" t="s">
        <v>559</v>
      </c>
      <c r="M7" s="426">
        <v>0</v>
      </c>
      <c r="N7" s="346" t="s">
        <v>1248</v>
      </c>
      <c r="O7" s="346" t="s">
        <v>1318</v>
      </c>
      <c r="P7" s="346" t="s">
        <v>1125</v>
      </c>
      <c r="Q7" s="365" t="s">
        <v>1315</v>
      </c>
      <c r="R7" s="607">
        <v>2</v>
      </c>
      <c r="S7" s="336">
        <v>91.91</v>
      </c>
      <c r="T7" s="345">
        <v>4</v>
      </c>
      <c r="U7" s="350">
        <v>93.11</v>
      </c>
      <c r="V7" s="427">
        <f>K7+Q7+G7+U7</f>
        <v>416.86</v>
      </c>
    </row>
    <row r="8" spans="1:28" ht="17.25">
      <c r="A8" s="354">
        <v>4</v>
      </c>
      <c r="B8" s="357" t="s">
        <v>1090</v>
      </c>
      <c r="C8" s="359" t="s">
        <v>57</v>
      </c>
      <c r="D8" s="363" t="s">
        <v>1</v>
      </c>
      <c r="E8" s="376">
        <v>1997</v>
      </c>
      <c r="F8" s="349"/>
      <c r="G8" s="336"/>
      <c r="H8" s="336"/>
      <c r="I8" s="350"/>
      <c r="J8" s="362">
        <v>10</v>
      </c>
      <c r="K8" s="336">
        <v>148.47</v>
      </c>
      <c r="L8" s="622" t="s">
        <v>1257</v>
      </c>
      <c r="M8" s="346" t="s">
        <v>1270</v>
      </c>
      <c r="N8" s="346" t="s">
        <v>1151</v>
      </c>
      <c r="O8" s="346" t="s">
        <v>1271</v>
      </c>
      <c r="P8" s="346" t="s">
        <v>1266</v>
      </c>
      <c r="Q8" s="365" t="s">
        <v>1274</v>
      </c>
      <c r="R8" s="349"/>
      <c r="S8" s="336"/>
      <c r="T8" s="345"/>
      <c r="U8" s="350"/>
      <c r="V8" s="427">
        <f>Q8+O8+M8+K8</f>
        <v>414.36</v>
      </c>
      <c r="X8" s="10"/>
      <c r="Y8" s="288"/>
      <c r="Z8" s="288"/>
      <c r="AA8" s="288"/>
      <c r="AB8" s="288"/>
    </row>
    <row r="9" spans="1:26" ht="17.25">
      <c r="A9" s="354">
        <v>5</v>
      </c>
      <c r="B9" s="357" t="s">
        <v>213</v>
      </c>
      <c r="C9" s="359" t="s">
        <v>56</v>
      </c>
      <c r="D9" s="363" t="s">
        <v>1</v>
      </c>
      <c r="E9" s="364">
        <v>2000</v>
      </c>
      <c r="F9" s="605">
        <v>1</v>
      </c>
      <c r="G9" s="336">
        <v>100</v>
      </c>
      <c r="H9" s="336">
        <v>5</v>
      </c>
      <c r="I9" s="350">
        <v>84.05</v>
      </c>
      <c r="J9" s="428"/>
      <c r="K9" s="429"/>
      <c r="L9" s="429"/>
      <c r="M9" s="429"/>
      <c r="N9" s="430"/>
      <c r="O9" s="429"/>
      <c r="P9" s="429"/>
      <c r="Q9" s="431"/>
      <c r="R9" s="607">
        <v>3</v>
      </c>
      <c r="S9" s="336">
        <v>88.9</v>
      </c>
      <c r="T9" s="606">
        <v>2</v>
      </c>
      <c r="U9" s="350">
        <v>99.54</v>
      </c>
      <c r="V9" s="82">
        <f>U9+S9+I9+G9</f>
        <v>372.49</v>
      </c>
      <c r="X9" s="10"/>
      <c r="Y9" s="288"/>
      <c r="Z9" s="288"/>
    </row>
    <row r="10" spans="1:24" ht="17.25">
      <c r="A10" s="354">
        <v>6</v>
      </c>
      <c r="B10" s="357" t="s">
        <v>8</v>
      </c>
      <c r="C10" s="359" t="s">
        <v>67</v>
      </c>
      <c r="D10" s="363" t="s">
        <v>1</v>
      </c>
      <c r="E10" s="364">
        <v>2000</v>
      </c>
      <c r="F10" s="349">
        <v>8</v>
      </c>
      <c r="G10" s="336">
        <v>88.2</v>
      </c>
      <c r="H10" s="608">
        <v>1</v>
      </c>
      <c r="I10" s="350">
        <v>100</v>
      </c>
      <c r="J10" s="428"/>
      <c r="K10" s="429"/>
      <c r="L10" s="430"/>
      <c r="M10" s="429"/>
      <c r="N10" s="430"/>
      <c r="O10" s="429"/>
      <c r="P10" s="430"/>
      <c r="Q10" s="431"/>
      <c r="R10" s="366">
        <v>5</v>
      </c>
      <c r="S10" s="336">
        <v>72.61</v>
      </c>
      <c r="T10" s="606">
        <v>3</v>
      </c>
      <c r="U10" s="350">
        <v>96.22</v>
      </c>
      <c r="V10" s="82">
        <f>U10+I10+S10+G10</f>
        <v>357.03</v>
      </c>
      <c r="X10" s="10"/>
    </row>
    <row r="11" spans="1:22" ht="17.25">
      <c r="A11" s="354">
        <v>7</v>
      </c>
      <c r="B11" s="357" t="s">
        <v>1086</v>
      </c>
      <c r="C11" s="359" t="s">
        <v>1049</v>
      </c>
      <c r="D11" s="363" t="s">
        <v>1</v>
      </c>
      <c r="E11" s="376">
        <v>1998</v>
      </c>
      <c r="F11" s="349">
        <v>10</v>
      </c>
      <c r="G11" s="336">
        <v>83.98</v>
      </c>
      <c r="H11" s="336">
        <v>8</v>
      </c>
      <c r="I11" s="350">
        <v>71.61</v>
      </c>
      <c r="J11" s="362" t="s">
        <v>220</v>
      </c>
      <c r="K11" s="336">
        <v>0</v>
      </c>
      <c r="L11" s="622" t="s">
        <v>1257</v>
      </c>
      <c r="M11" s="346" t="s">
        <v>1270</v>
      </c>
      <c r="N11" s="346" t="s">
        <v>1260</v>
      </c>
      <c r="O11" s="346" t="s">
        <v>1273</v>
      </c>
      <c r="P11" s="346" t="s">
        <v>1237</v>
      </c>
      <c r="Q11" s="365" t="s">
        <v>1276</v>
      </c>
      <c r="R11" s="432"/>
      <c r="S11" s="429"/>
      <c r="T11" s="433"/>
      <c r="U11" s="434"/>
      <c r="V11" s="427">
        <f>Q11+M11+I11+G11</f>
        <v>319.04</v>
      </c>
    </row>
    <row r="12" spans="1:22" ht="17.25">
      <c r="A12" s="354">
        <v>8</v>
      </c>
      <c r="B12" s="357" t="s">
        <v>18</v>
      </c>
      <c r="C12" s="359" t="s">
        <v>61</v>
      </c>
      <c r="D12" s="363" t="s">
        <v>2</v>
      </c>
      <c r="E12" s="364">
        <v>2000</v>
      </c>
      <c r="F12" s="605">
        <v>3</v>
      </c>
      <c r="G12" s="336">
        <v>93.56</v>
      </c>
      <c r="H12" s="336">
        <v>6</v>
      </c>
      <c r="I12" s="350">
        <v>76.82</v>
      </c>
      <c r="J12" s="428"/>
      <c r="K12" s="429"/>
      <c r="L12" s="429"/>
      <c r="M12" s="426"/>
      <c r="N12" s="429"/>
      <c r="O12" s="429"/>
      <c r="P12" s="433"/>
      <c r="Q12" s="431"/>
      <c r="R12" s="349">
        <v>7</v>
      </c>
      <c r="S12" s="336">
        <v>69.76</v>
      </c>
      <c r="T12" s="345">
        <v>7</v>
      </c>
      <c r="U12" s="350">
        <v>56.89</v>
      </c>
      <c r="V12" s="57">
        <f>U12+S12+I12+G12</f>
        <v>297.03</v>
      </c>
    </row>
    <row r="13" spans="1:22" ht="17.25">
      <c r="A13" s="354">
        <v>9</v>
      </c>
      <c r="B13" s="357" t="s">
        <v>1083</v>
      </c>
      <c r="C13" s="359" t="s">
        <v>62</v>
      </c>
      <c r="D13" s="363" t="s">
        <v>1</v>
      </c>
      <c r="E13" s="376">
        <v>1998</v>
      </c>
      <c r="F13" s="349">
        <v>6</v>
      </c>
      <c r="G13" s="336">
        <v>91.59</v>
      </c>
      <c r="H13" s="336">
        <v>10</v>
      </c>
      <c r="I13" s="350">
        <v>61.93</v>
      </c>
      <c r="J13" s="428"/>
      <c r="K13" s="429"/>
      <c r="L13" s="429"/>
      <c r="M13" s="426"/>
      <c r="N13" s="426"/>
      <c r="O13" s="429"/>
      <c r="P13" s="433"/>
      <c r="Q13" s="431"/>
      <c r="R13" s="366">
        <v>6</v>
      </c>
      <c r="S13" s="336">
        <v>72.32</v>
      </c>
      <c r="T13" s="345" t="s">
        <v>220</v>
      </c>
      <c r="U13" s="350">
        <v>0</v>
      </c>
      <c r="V13" s="57">
        <f>G13+I13+S13</f>
        <v>225.84</v>
      </c>
    </row>
    <row r="14" spans="1:22" ht="17.25">
      <c r="A14" s="354">
        <v>10</v>
      </c>
      <c r="B14" s="357" t="s">
        <v>1081</v>
      </c>
      <c r="C14" s="359" t="s">
        <v>67</v>
      </c>
      <c r="D14" s="363" t="s">
        <v>1</v>
      </c>
      <c r="E14" s="376">
        <v>1997</v>
      </c>
      <c r="F14" s="349">
        <v>4</v>
      </c>
      <c r="G14" s="336">
        <v>92.76</v>
      </c>
      <c r="H14" s="608">
        <v>3</v>
      </c>
      <c r="I14" s="350">
        <v>92.02</v>
      </c>
      <c r="J14" s="428"/>
      <c r="K14" s="429"/>
      <c r="L14" s="430"/>
      <c r="M14" s="429"/>
      <c r="N14" s="430"/>
      <c r="O14" s="429"/>
      <c r="P14" s="430"/>
      <c r="Q14" s="431"/>
      <c r="R14" s="432"/>
      <c r="S14" s="429"/>
      <c r="T14" s="429"/>
      <c r="U14" s="434"/>
      <c r="V14" s="82">
        <f>I14+G14</f>
        <v>184.78</v>
      </c>
    </row>
    <row r="15" spans="1:22" ht="17.25">
      <c r="A15" s="354">
        <v>11</v>
      </c>
      <c r="B15" s="357" t="s">
        <v>1193</v>
      </c>
      <c r="C15" s="359" t="s">
        <v>57</v>
      </c>
      <c r="D15" s="363" t="s">
        <v>2</v>
      </c>
      <c r="E15" s="377">
        <v>1997</v>
      </c>
      <c r="F15" s="349"/>
      <c r="G15" s="336"/>
      <c r="H15" s="336"/>
      <c r="I15" s="350"/>
      <c r="J15" s="428"/>
      <c r="K15" s="429"/>
      <c r="L15" s="429"/>
      <c r="M15" s="426"/>
      <c r="N15" s="426"/>
      <c r="O15" s="429"/>
      <c r="P15" s="433"/>
      <c r="Q15" s="431"/>
      <c r="R15" s="349">
        <v>8</v>
      </c>
      <c r="S15" s="336">
        <v>64.52</v>
      </c>
      <c r="T15" s="345">
        <v>6</v>
      </c>
      <c r="U15" s="350">
        <v>80.2</v>
      </c>
      <c r="V15" s="57">
        <f>U15+S15</f>
        <v>144.72</v>
      </c>
    </row>
    <row r="16" spans="1:22" ht="17.25">
      <c r="A16" s="354">
        <v>12</v>
      </c>
      <c r="B16" s="357" t="s">
        <v>1082</v>
      </c>
      <c r="C16" s="359"/>
      <c r="D16" s="363" t="s">
        <v>2</v>
      </c>
      <c r="E16" s="364">
        <v>1999</v>
      </c>
      <c r="F16" s="349">
        <v>5</v>
      </c>
      <c r="G16" s="336">
        <v>91.65</v>
      </c>
      <c r="H16" s="336">
        <v>11</v>
      </c>
      <c r="I16" s="350">
        <v>51.51</v>
      </c>
      <c r="J16" s="428"/>
      <c r="K16" s="429"/>
      <c r="L16" s="429"/>
      <c r="M16" s="426"/>
      <c r="N16" s="429"/>
      <c r="O16" s="429"/>
      <c r="P16" s="433"/>
      <c r="Q16" s="431"/>
      <c r="R16" s="432"/>
      <c r="S16" s="429"/>
      <c r="T16" s="429"/>
      <c r="U16" s="434"/>
      <c r="V16" s="57">
        <f>I16+G16</f>
        <v>143.16</v>
      </c>
    </row>
    <row r="17" spans="1:22" ht="17.25">
      <c r="A17" s="354">
        <v>13</v>
      </c>
      <c r="B17" s="357" t="s">
        <v>1087</v>
      </c>
      <c r="C17" s="359" t="s">
        <v>60</v>
      </c>
      <c r="D17" s="363" t="s">
        <v>2</v>
      </c>
      <c r="E17" s="364">
        <v>1999</v>
      </c>
      <c r="F17" s="349">
        <v>11</v>
      </c>
      <c r="G17" s="336">
        <v>72.64</v>
      </c>
      <c r="H17" s="336">
        <v>9</v>
      </c>
      <c r="I17" s="350">
        <v>63.51</v>
      </c>
      <c r="J17" s="428"/>
      <c r="K17" s="429"/>
      <c r="L17" s="429"/>
      <c r="M17" s="426"/>
      <c r="N17" s="426"/>
      <c r="O17" s="429"/>
      <c r="P17" s="433"/>
      <c r="Q17" s="431"/>
      <c r="R17" s="366"/>
      <c r="S17" s="336"/>
      <c r="T17" s="345"/>
      <c r="U17" s="350"/>
      <c r="V17" s="57">
        <f>I17+G17</f>
        <v>136.15</v>
      </c>
    </row>
    <row r="18" spans="1:22" ht="17.25">
      <c r="A18" s="354">
        <v>14</v>
      </c>
      <c r="B18" s="357" t="s">
        <v>1088</v>
      </c>
      <c r="C18" s="359" t="s">
        <v>60</v>
      </c>
      <c r="D18" s="363" t="s">
        <v>2</v>
      </c>
      <c r="E18" s="364">
        <v>1998</v>
      </c>
      <c r="F18" s="349">
        <v>12</v>
      </c>
      <c r="G18" s="336">
        <v>60.63</v>
      </c>
      <c r="H18" s="336">
        <v>7</v>
      </c>
      <c r="I18" s="350">
        <v>73.56</v>
      </c>
      <c r="J18" s="428"/>
      <c r="K18" s="429"/>
      <c r="L18" s="429"/>
      <c r="M18" s="426"/>
      <c r="N18" s="426"/>
      <c r="O18" s="429"/>
      <c r="P18" s="433"/>
      <c r="Q18" s="431"/>
      <c r="R18" s="366"/>
      <c r="S18" s="336"/>
      <c r="T18" s="345"/>
      <c r="U18" s="350"/>
      <c r="V18" s="57">
        <f>I18+G18</f>
        <v>134.19</v>
      </c>
    </row>
    <row r="19" spans="1:22" ht="18" thickBot="1">
      <c r="A19" s="355">
        <v>15</v>
      </c>
      <c r="B19" s="358" t="s">
        <v>1085</v>
      </c>
      <c r="C19" s="435" t="s">
        <v>62</v>
      </c>
      <c r="D19" s="368" t="s">
        <v>1</v>
      </c>
      <c r="E19" s="378">
        <v>1997</v>
      </c>
      <c r="F19" s="351">
        <v>9</v>
      </c>
      <c r="G19" s="341">
        <v>85.95</v>
      </c>
      <c r="H19" s="341">
        <v>12</v>
      </c>
      <c r="I19" s="352">
        <v>20.79</v>
      </c>
      <c r="J19" s="436"/>
      <c r="K19" s="437"/>
      <c r="L19" s="437"/>
      <c r="M19" s="438"/>
      <c r="N19" s="438"/>
      <c r="O19" s="437"/>
      <c r="P19" s="439"/>
      <c r="Q19" s="440"/>
      <c r="R19" s="441"/>
      <c r="S19" s="437"/>
      <c r="T19" s="439"/>
      <c r="U19" s="442"/>
      <c r="V19" s="58">
        <f>G19+I19</f>
        <v>106.74000000000001</v>
      </c>
    </row>
    <row r="20" spans="1:22" ht="18.75">
      <c r="A20" s="233"/>
      <c r="B20" s="280"/>
      <c r="C20" s="234"/>
      <c r="D20" s="282"/>
      <c r="E20" s="332"/>
      <c r="F20" s="235"/>
      <c r="G20" s="236"/>
      <c r="H20" s="236"/>
      <c r="I20" s="236"/>
      <c r="J20" s="33"/>
      <c r="K20" s="33"/>
      <c r="L20" s="334"/>
      <c r="M20" s="334"/>
      <c r="N20" s="334"/>
      <c r="O20" s="334"/>
      <c r="P20" s="334"/>
      <c r="Q20" s="334"/>
      <c r="R20" s="332"/>
      <c r="S20" s="281"/>
      <c r="T20" s="333"/>
      <c r="U20" s="281"/>
      <c r="V20" s="335"/>
    </row>
    <row r="21" spans="1:17" ht="24" thickBot="1">
      <c r="A21" s="238"/>
      <c r="B21" s="523" t="s">
        <v>1325</v>
      </c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234"/>
      <c r="Q21" s="239"/>
    </row>
    <row r="22" spans="1:22" ht="16.5" customHeight="1" thickBot="1">
      <c r="A22" s="524" t="s">
        <v>69</v>
      </c>
      <c r="B22" s="536" t="s">
        <v>64</v>
      </c>
      <c r="C22" s="530" t="s">
        <v>63</v>
      </c>
      <c r="D22" s="527" t="s">
        <v>65</v>
      </c>
      <c r="E22" s="539" t="s">
        <v>66</v>
      </c>
      <c r="F22" s="533" t="s">
        <v>1031</v>
      </c>
      <c r="G22" s="534"/>
      <c r="H22" s="534"/>
      <c r="I22" s="535"/>
      <c r="J22" s="546" t="s">
        <v>1277</v>
      </c>
      <c r="K22" s="547"/>
      <c r="L22" s="547"/>
      <c r="M22" s="547"/>
      <c r="N22" s="547"/>
      <c r="O22" s="547"/>
      <c r="P22" s="547"/>
      <c r="Q22" s="548"/>
      <c r="R22" s="533" t="s">
        <v>1278</v>
      </c>
      <c r="S22" s="534"/>
      <c r="T22" s="534"/>
      <c r="U22" s="535"/>
      <c r="V22" s="549" t="s">
        <v>1319</v>
      </c>
    </row>
    <row r="23" spans="1:22" ht="15" customHeight="1" thickBot="1">
      <c r="A23" s="525"/>
      <c r="B23" s="537"/>
      <c r="C23" s="531"/>
      <c r="D23" s="528"/>
      <c r="E23" s="540"/>
      <c r="F23" s="514" t="s">
        <v>1279</v>
      </c>
      <c r="G23" s="515"/>
      <c r="H23" s="515" t="s">
        <v>1280</v>
      </c>
      <c r="I23" s="516"/>
      <c r="J23" s="522" t="s">
        <v>1281</v>
      </c>
      <c r="K23" s="520"/>
      <c r="L23" s="520" t="s">
        <v>1282</v>
      </c>
      <c r="M23" s="520"/>
      <c r="N23" s="513" t="s">
        <v>1283</v>
      </c>
      <c r="O23" s="513"/>
      <c r="P23" s="520" t="s">
        <v>1284</v>
      </c>
      <c r="Q23" s="521"/>
      <c r="R23" s="542" t="s">
        <v>1285</v>
      </c>
      <c r="S23" s="543"/>
      <c r="T23" s="544" t="s">
        <v>1286</v>
      </c>
      <c r="U23" s="545"/>
      <c r="V23" s="550"/>
    </row>
    <row r="24" spans="1:22" ht="16.5" customHeight="1" thickBot="1">
      <c r="A24" s="526"/>
      <c r="B24" s="538"/>
      <c r="C24" s="532"/>
      <c r="D24" s="529"/>
      <c r="E24" s="541"/>
      <c r="F24" s="50" t="s">
        <v>54</v>
      </c>
      <c r="G24" s="86" t="s">
        <v>55</v>
      </c>
      <c r="H24" s="87" t="s">
        <v>54</v>
      </c>
      <c r="I24" s="162" t="s">
        <v>55</v>
      </c>
      <c r="J24" s="163" t="s">
        <v>54</v>
      </c>
      <c r="K24" s="164" t="s">
        <v>55</v>
      </c>
      <c r="L24" s="165" t="s">
        <v>54</v>
      </c>
      <c r="M24" s="164" t="s">
        <v>55</v>
      </c>
      <c r="N24" s="165" t="s">
        <v>54</v>
      </c>
      <c r="O24" s="164" t="s">
        <v>55</v>
      </c>
      <c r="P24" s="165" t="s">
        <v>54</v>
      </c>
      <c r="Q24" s="166" t="s">
        <v>55</v>
      </c>
      <c r="R24" s="130" t="s">
        <v>54</v>
      </c>
      <c r="S24" s="126" t="s">
        <v>55</v>
      </c>
      <c r="T24" s="127" t="s">
        <v>54</v>
      </c>
      <c r="U24" s="128" t="s">
        <v>55</v>
      </c>
      <c r="V24" s="551"/>
    </row>
    <row r="25" spans="1:24" ht="17.25">
      <c r="A25" s="381">
        <v>1</v>
      </c>
      <c r="B25" s="356" t="s">
        <v>1058</v>
      </c>
      <c r="C25" s="389" t="s">
        <v>1320</v>
      </c>
      <c r="D25" s="367" t="s">
        <v>1059</v>
      </c>
      <c r="E25" s="391">
        <v>1997</v>
      </c>
      <c r="F25" s="603">
        <v>1</v>
      </c>
      <c r="G25" s="337">
        <v>100</v>
      </c>
      <c r="H25" s="604">
        <v>1</v>
      </c>
      <c r="I25" s="348">
        <v>100</v>
      </c>
      <c r="J25" s="361"/>
      <c r="K25" s="339"/>
      <c r="L25" s="339"/>
      <c r="M25" s="340"/>
      <c r="N25" s="340"/>
      <c r="O25" s="338"/>
      <c r="P25" s="338"/>
      <c r="Q25" s="393"/>
      <c r="R25" s="396"/>
      <c r="S25" s="338"/>
      <c r="T25" s="339"/>
      <c r="U25" s="397"/>
      <c r="V25" s="395">
        <f>I25+G25</f>
        <v>200</v>
      </c>
      <c r="X25" s="10"/>
    </row>
    <row r="26" spans="1:24" ht="20.25" customHeight="1" thickBot="1">
      <c r="A26" s="382">
        <v>2</v>
      </c>
      <c r="B26" s="399" t="s">
        <v>30</v>
      </c>
      <c r="C26" s="360" t="s">
        <v>61</v>
      </c>
      <c r="D26" s="390" t="s">
        <v>1</v>
      </c>
      <c r="E26" s="392">
        <v>2000</v>
      </c>
      <c r="F26" s="625">
        <v>2</v>
      </c>
      <c r="G26" s="341">
        <v>70.11</v>
      </c>
      <c r="H26" s="626">
        <v>2</v>
      </c>
      <c r="I26" s="352">
        <v>91.48</v>
      </c>
      <c r="J26" s="370"/>
      <c r="K26" s="343"/>
      <c r="L26" s="342"/>
      <c r="M26" s="343"/>
      <c r="N26" s="342"/>
      <c r="O26" s="343"/>
      <c r="P26" s="342"/>
      <c r="Q26" s="394"/>
      <c r="R26" s="398"/>
      <c r="S26" s="342"/>
      <c r="T26" s="342"/>
      <c r="U26" s="374"/>
      <c r="V26" s="232">
        <f>I26+G26</f>
        <v>161.59</v>
      </c>
      <c r="X26" s="251"/>
    </row>
    <row r="28" spans="2:15" ht="24" thickBot="1">
      <c r="B28" s="523" t="s">
        <v>1326</v>
      </c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</row>
    <row r="29" spans="1:22" ht="16.5" customHeight="1" thickBot="1">
      <c r="A29" s="524" t="s">
        <v>69</v>
      </c>
      <c r="B29" s="517" t="s">
        <v>64</v>
      </c>
      <c r="C29" s="527" t="s">
        <v>63</v>
      </c>
      <c r="D29" s="530" t="s">
        <v>65</v>
      </c>
      <c r="E29" s="527" t="s">
        <v>66</v>
      </c>
      <c r="F29" s="533" t="s">
        <v>1031</v>
      </c>
      <c r="G29" s="534"/>
      <c r="H29" s="534"/>
      <c r="I29" s="535"/>
      <c r="J29" s="546" t="s">
        <v>1277</v>
      </c>
      <c r="K29" s="547"/>
      <c r="L29" s="547"/>
      <c r="M29" s="547"/>
      <c r="N29" s="547"/>
      <c r="O29" s="547"/>
      <c r="P29" s="547"/>
      <c r="Q29" s="548"/>
      <c r="R29" s="533" t="s">
        <v>1278</v>
      </c>
      <c r="S29" s="534"/>
      <c r="T29" s="534"/>
      <c r="U29" s="535"/>
      <c r="V29" s="549" t="s">
        <v>1319</v>
      </c>
    </row>
    <row r="30" spans="1:22" ht="18" customHeight="1" thickBot="1">
      <c r="A30" s="525"/>
      <c r="B30" s="518"/>
      <c r="C30" s="528"/>
      <c r="D30" s="531"/>
      <c r="E30" s="528"/>
      <c r="F30" s="514" t="s">
        <v>1279</v>
      </c>
      <c r="G30" s="515"/>
      <c r="H30" s="515" t="s">
        <v>1280</v>
      </c>
      <c r="I30" s="516"/>
      <c r="J30" s="522" t="s">
        <v>1281</v>
      </c>
      <c r="K30" s="520"/>
      <c r="L30" s="520" t="s">
        <v>1282</v>
      </c>
      <c r="M30" s="520"/>
      <c r="N30" s="513" t="s">
        <v>1283</v>
      </c>
      <c r="O30" s="513"/>
      <c r="P30" s="520" t="s">
        <v>1284</v>
      </c>
      <c r="Q30" s="521"/>
      <c r="R30" s="542" t="s">
        <v>1285</v>
      </c>
      <c r="S30" s="543"/>
      <c r="T30" s="544" t="s">
        <v>1286</v>
      </c>
      <c r="U30" s="545"/>
      <c r="V30" s="550"/>
    </row>
    <row r="31" spans="1:24" s="14" customFormat="1" ht="18" customHeight="1" thickBot="1">
      <c r="A31" s="526"/>
      <c r="B31" s="519"/>
      <c r="C31" s="529"/>
      <c r="D31" s="532"/>
      <c r="E31" s="529"/>
      <c r="F31" s="50" t="s">
        <v>54</v>
      </c>
      <c r="G31" s="86" t="s">
        <v>55</v>
      </c>
      <c r="H31" s="87" t="s">
        <v>54</v>
      </c>
      <c r="I31" s="162" t="s">
        <v>55</v>
      </c>
      <c r="J31" s="163" t="s">
        <v>54</v>
      </c>
      <c r="K31" s="164" t="s">
        <v>55</v>
      </c>
      <c r="L31" s="165" t="s">
        <v>54</v>
      </c>
      <c r="M31" s="164" t="s">
        <v>55</v>
      </c>
      <c r="N31" s="165" t="s">
        <v>54</v>
      </c>
      <c r="O31" s="164" t="s">
        <v>55</v>
      </c>
      <c r="P31" s="165" t="s">
        <v>54</v>
      </c>
      <c r="Q31" s="166" t="s">
        <v>55</v>
      </c>
      <c r="R31" s="130" t="s">
        <v>54</v>
      </c>
      <c r="S31" s="126" t="s">
        <v>55</v>
      </c>
      <c r="T31" s="127" t="s">
        <v>54</v>
      </c>
      <c r="U31" s="128" t="s">
        <v>55</v>
      </c>
      <c r="V31" s="551"/>
      <c r="W31" s="209"/>
      <c r="X31" s="25"/>
    </row>
    <row r="32" spans="1:22" ht="17.25">
      <c r="A32" s="417">
        <v>1</v>
      </c>
      <c r="B32" s="400" t="s">
        <v>17</v>
      </c>
      <c r="C32" s="203" t="s">
        <v>61</v>
      </c>
      <c r="D32" s="81" t="s">
        <v>2</v>
      </c>
      <c r="E32" s="83">
        <v>2002</v>
      </c>
      <c r="F32" s="603">
        <v>2</v>
      </c>
      <c r="G32" s="311">
        <v>95.95</v>
      </c>
      <c r="H32" s="604">
        <v>2</v>
      </c>
      <c r="I32" s="323">
        <v>95.61</v>
      </c>
      <c r="J32" s="153"/>
      <c r="K32" s="195"/>
      <c r="L32" s="418"/>
      <c r="M32" s="195"/>
      <c r="N32" s="418"/>
      <c r="O32" s="195"/>
      <c r="P32" s="418"/>
      <c r="Q32" s="419"/>
      <c r="R32" s="624">
        <v>1</v>
      </c>
      <c r="S32" s="311">
        <v>100</v>
      </c>
      <c r="T32" s="611">
        <v>1</v>
      </c>
      <c r="U32" s="323">
        <v>100</v>
      </c>
      <c r="V32" s="420">
        <f>U32+S32+I32+G32</f>
        <v>391.56</v>
      </c>
    </row>
    <row r="33" spans="1:22" ht="17.25">
      <c r="A33" s="421">
        <v>2</v>
      </c>
      <c r="B33" s="94" t="s">
        <v>11</v>
      </c>
      <c r="C33" s="204" t="s">
        <v>58</v>
      </c>
      <c r="D33" s="57" t="s">
        <v>2</v>
      </c>
      <c r="E33" s="75">
        <v>2002</v>
      </c>
      <c r="F33" s="59">
        <v>4</v>
      </c>
      <c r="G33" s="267">
        <v>90.19</v>
      </c>
      <c r="H33" s="12">
        <v>8</v>
      </c>
      <c r="I33" s="324">
        <v>35.52</v>
      </c>
      <c r="J33" s="55">
        <v>27</v>
      </c>
      <c r="K33" s="12">
        <v>104.69</v>
      </c>
      <c r="L33" s="47" t="s">
        <v>559</v>
      </c>
      <c r="M33" s="199">
        <v>0</v>
      </c>
      <c r="N33" s="47" t="s">
        <v>1230</v>
      </c>
      <c r="O33" s="47" t="s">
        <v>1307</v>
      </c>
      <c r="P33" s="47" t="s">
        <v>220</v>
      </c>
      <c r="Q33" s="422">
        <v>0</v>
      </c>
      <c r="R33" s="329">
        <v>4</v>
      </c>
      <c r="S33" s="267">
        <v>89.48</v>
      </c>
      <c r="T33" s="266">
        <v>4</v>
      </c>
      <c r="U33" s="324">
        <v>81.21</v>
      </c>
      <c r="V33" s="411">
        <f>G33+K33+O33+S33</f>
        <v>377.58000000000004</v>
      </c>
    </row>
    <row r="34" spans="1:22" ht="17.25">
      <c r="A34" s="421">
        <v>3</v>
      </c>
      <c r="B34" s="94" t="s">
        <v>6</v>
      </c>
      <c r="C34" s="204" t="s">
        <v>57</v>
      </c>
      <c r="D34" s="57" t="s">
        <v>1</v>
      </c>
      <c r="E34" s="75">
        <v>2001</v>
      </c>
      <c r="F34" s="605">
        <v>1</v>
      </c>
      <c r="G34" s="267">
        <v>100</v>
      </c>
      <c r="H34" s="608">
        <v>1</v>
      </c>
      <c r="I34" s="324">
        <v>100</v>
      </c>
      <c r="J34" s="155"/>
      <c r="K34" s="199"/>
      <c r="L34" s="159"/>
      <c r="M34" s="199"/>
      <c r="N34" s="147"/>
      <c r="O34" s="199"/>
      <c r="P34" s="159"/>
      <c r="Q34" s="422"/>
      <c r="R34" s="607">
        <v>2</v>
      </c>
      <c r="S34" s="267">
        <v>92.9</v>
      </c>
      <c r="T34" s="606">
        <v>3</v>
      </c>
      <c r="U34" s="324">
        <v>83.49</v>
      </c>
      <c r="V34" s="181">
        <f>U34+S34+I34+G34</f>
        <v>376.39</v>
      </c>
    </row>
    <row r="35" spans="1:22" ht="17.25">
      <c r="A35" s="421">
        <v>4</v>
      </c>
      <c r="B35" s="94" t="s">
        <v>10</v>
      </c>
      <c r="C35" s="204" t="s">
        <v>57</v>
      </c>
      <c r="D35" s="57" t="s">
        <v>2</v>
      </c>
      <c r="E35" s="75">
        <v>2002</v>
      </c>
      <c r="F35" s="59">
        <v>5</v>
      </c>
      <c r="G35" s="267">
        <v>88.86</v>
      </c>
      <c r="H35" s="608">
        <v>3</v>
      </c>
      <c r="I35" s="324">
        <v>91.06</v>
      </c>
      <c r="J35" s="155"/>
      <c r="K35" s="199"/>
      <c r="L35" s="147"/>
      <c r="M35" s="199"/>
      <c r="N35" s="147"/>
      <c r="O35" s="199"/>
      <c r="P35" s="147"/>
      <c r="Q35" s="422"/>
      <c r="R35" s="329">
        <v>5</v>
      </c>
      <c r="S35" s="267">
        <v>64.68</v>
      </c>
      <c r="T35" s="606">
        <v>2</v>
      </c>
      <c r="U35" s="324">
        <v>96.61</v>
      </c>
      <c r="V35" s="170">
        <f>U35+S35+I35+G35</f>
        <v>341.21000000000004</v>
      </c>
    </row>
    <row r="36" spans="1:22" ht="17.25">
      <c r="A36" s="421">
        <v>5</v>
      </c>
      <c r="B36" s="15" t="s">
        <v>840</v>
      </c>
      <c r="C36" s="204" t="s">
        <v>530</v>
      </c>
      <c r="D36" s="57" t="s">
        <v>15</v>
      </c>
      <c r="E36" s="75">
        <v>2002</v>
      </c>
      <c r="F36" s="59">
        <v>14</v>
      </c>
      <c r="G36" s="267">
        <v>0</v>
      </c>
      <c r="H36" s="12">
        <v>6</v>
      </c>
      <c r="I36" s="324">
        <v>47</v>
      </c>
      <c r="J36" s="55">
        <v>39</v>
      </c>
      <c r="K36" s="12">
        <v>90.63</v>
      </c>
      <c r="L36" s="47" t="s">
        <v>559</v>
      </c>
      <c r="M36" s="120">
        <v>0</v>
      </c>
      <c r="N36" s="47" t="s">
        <v>1127</v>
      </c>
      <c r="O36" s="47" t="s">
        <v>1308</v>
      </c>
      <c r="P36" s="47" t="s">
        <v>1246</v>
      </c>
      <c r="Q36" s="139" t="s">
        <v>1317</v>
      </c>
      <c r="R36" s="329">
        <v>7</v>
      </c>
      <c r="S36" s="267">
        <v>29.26</v>
      </c>
      <c r="T36" s="266" t="s">
        <v>220</v>
      </c>
      <c r="U36" s="324">
        <v>0</v>
      </c>
      <c r="V36" s="411">
        <f>K36+O36+Q36+I36</f>
        <v>299.28999999999996</v>
      </c>
    </row>
    <row r="37" spans="1:28" ht="17.25">
      <c r="A37" s="421">
        <v>6</v>
      </c>
      <c r="B37" s="94" t="s">
        <v>14</v>
      </c>
      <c r="C37" s="204" t="s">
        <v>60</v>
      </c>
      <c r="D37" s="57" t="s">
        <v>2</v>
      </c>
      <c r="E37" s="75">
        <v>2002</v>
      </c>
      <c r="F37" s="59">
        <v>7</v>
      </c>
      <c r="G37" s="267">
        <v>67.98</v>
      </c>
      <c r="H37" s="12">
        <v>5</v>
      </c>
      <c r="I37" s="324">
        <v>51.39</v>
      </c>
      <c r="J37" s="155"/>
      <c r="K37" s="199"/>
      <c r="L37" s="147"/>
      <c r="M37" s="199"/>
      <c r="N37" s="147"/>
      <c r="O37" s="199"/>
      <c r="P37" s="147"/>
      <c r="Q37" s="160"/>
      <c r="R37" s="607">
        <v>3</v>
      </c>
      <c r="S37" s="267">
        <v>92.25</v>
      </c>
      <c r="T37" s="266">
        <v>5</v>
      </c>
      <c r="U37" s="324">
        <v>52.02</v>
      </c>
      <c r="V37" s="170">
        <f>U37+S37+I37+G37</f>
        <v>263.64000000000004</v>
      </c>
      <c r="X37" s="10"/>
      <c r="Y37" s="288"/>
      <c r="Z37" s="288"/>
      <c r="AA37" s="288"/>
      <c r="AB37" s="288"/>
    </row>
    <row r="38" spans="1:28" ht="17.25">
      <c r="A38" s="421">
        <v>7</v>
      </c>
      <c r="B38" s="94" t="s">
        <v>13</v>
      </c>
      <c r="C38" s="204" t="s">
        <v>59</v>
      </c>
      <c r="D38" s="57" t="s">
        <v>1</v>
      </c>
      <c r="E38" s="75">
        <v>2002</v>
      </c>
      <c r="F38" s="605">
        <v>3</v>
      </c>
      <c r="G38" s="267">
        <v>95.32</v>
      </c>
      <c r="H38" s="12">
        <v>4</v>
      </c>
      <c r="I38" s="324">
        <v>74.88</v>
      </c>
      <c r="J38" s="155"/>
      <c r="K38" s="199"/>
      <c r="L38" s="147"/>
      <c r="M38" s="199"/>
      <c r="N38" s="147"/>
      <c r="O38" s="199"/>
      <c r="P38" s="147"/>
      <c r="Q38" s="422"/>
      <c r="R38" s="150"/>
      <c r="S38" s="199"/>
      <c r="T38" s="159"/>
      <c r="U38" s="200"/>
      <c r="V38" s="181">
        <f>I38+G38</f>
        <v>170.2</v>
      </c>
      <c r="X38" s="285"/>
      <c r="Y38" s="288"/>
      <c r="Z38" s="288"/>
      <c r="AA38" s="288"/>
      <c r="AB38" s="288"/>
    </row>
    <row r="39" spans="1:28" ht="17.25">
      <c r="A39" s="421">
        <v>8</v>
      </c>
      <c r="B39" s="94" t="s">
        <v>215</v>
      </c>
      <c r="C39" s="204" t="s">
        <v>62</v>
      </c>
      <c r="D39" s="57" t="s">
        <v>15</v>
      </c>
      <c r="E39" s="75">
        <v>2001</v>
      </c>
      <c r="F39" s="59">
        <v>8</v>
      </c>
      <c r="G39" s="267">
        <v>37.33</v>
      </c>
      <c r="H39" s="12">
        <v>10</v>
      </c>
      <c r="I39" s="324">
        <v>25.27</v>
      </c>
      <c r="J39" s="155"/>
      <c r="K39" s="199"/>
      <c r="L39" s="199"/>
      <c r="M39" s="120"/>
      <c r="N39" s="147"/>
      <c r="O39" s="199"/>
      <c r="P39" s="147"/>
      <c r="Q39" s="160"/>
      <c r="R39" s="329">
        <v>8</v>
      </c>
      <c r="S39" s="267">
        <v>25.71</v>
      </c>
      <c r="T39" s="266">
        <v>8</v>
      </c>
      <c r="U39" s="324">
        <v>28.87</v>
      </c>
      <c r="V39" s="201">
        <f>U39+S39+I39+G39</f>
        <v>117.17999999999999</v>
      </c>
      <c r="X39" s="10"/>
      <c r="AA39" s="288"/>
      <c r="AB39" s="288"/>
    </row>
    <row r="40" spans="1:24" ht="17.25">
      <c r="A40" s="421">
        <v>9</v>
      </c>
      <c r="B40" s="94" t="s">
        <v>216</v>
      </c>
      <c r="C40" s="204" t="s">
        <v>60</v>
      </c>
      <c r="D40" s="57" t="s">
        <v>12</v>
      </c>
      <c r="E40" s="75">
        <v>2001</v>
      </c>
      <c r="F40" s="59">
        <v>6</v>
      </c>
      <c r="G40" s="267">
        <v>87.78</v>
      </c>
      <c r="H40" s="12">
        <v>12</v>
      </c>
      <c r="I40" s="324">
        <v>17.26</v>
      </c>
      <c r="J40" s="155"/>
      <c r="K40" s="199"/>
      <c r="L40" s="199"/>
      <c r="M40" s="120"/>
      <c r="N40" s="147"/>
      <c r="O40" s="199"/>
      <c r="P40" s="179"/>
      <c r="Q40" s="160"/>
      <c r="R40" s="84"/>
      <c r="S40" s="199"/>
      <c r="T40" s="179"/>
      <c r="U40" s="148"/>
      <c r="V40" s="170">
        <f>I40+G40</f>
        <v>105.04</v>
      </c>
      <c r="X40" s="10"/>
    </row>
    <row r="41" spans="1:22" ht="17.25">
      <c r="A41" s="421">
        <v>10</v>
      </c>
      <c r="B41" s="94" t="s">
        <v>214</v>
      </c>
      <c r="C41" s="204" t="s">
        <v>57</v>
      </c>
      <c r="D41" s="57" t="s">
        <v>2</v>
      </c>
      <c r="E41" s="75">
        <v>2002</v>
      </c>
      <c r="F41" s="59">
        <v>11</v>
      </c>
      <c r="G41" s="267">
        <v>0</v>
      </c>
      <c r="H41" s="12">
        <v>9</v>
      </c>
      <c r="I41" s="324">
        <v>27.58</v>
      </c>
      <c r="J41" s="155"/>
      <c r="K41" s="199"/>
      <c r="L41" s="199"/>
      <c r="M41" s="120"/>
      <c r="N41" s="147"/>
      <c r="O41" s="199"/>
      <c r="P41" s="147"/>
      <c r="Q41" s="160"/>
      <c r="R41" s="329">
        <v>9</v>
      </c>
      <c r="S41" s="267">
        <v>24.81</v>
      </c>
      <c r="T41" s="266">
        <v>6</v>
      </c>
      <c r="U41" s="324">
        <v>49.03</v>
      </c>
      <c r="V41" s="201">
        <f>U41+S41+I41+G41</f>
        <v>101.42</v>
      </c>
    </row>
    <row r="42" spans="1:28" ht="17.25">
      <c r="A42" s="421">
        <v>11</v>
      </c>
      <c r="B42" s="94" t="s">
        <v>218</v>
      </c>
      <c r="C42" s="204" t="s">
        <v>57</v>
      </c>
      <c r="D42" s="57" t="s">
        <v>15</v>
      </c>
      <c r="E42" s="75">
        <v>2002</v>
      </c>
      <c r="F42" s="59">
        <v>9</v>
      </c>
      <c r="G42" s="267">
        <v>11.89</v>
      </c>
      <c r="H42" s="12">
        <v>7</v>
      </c>
      <c r="I42" s="324">
        <v>40.91</v>
      </c>
      <c r="J42" s="155"/>
      <c r="K42" s="199"/>
      <c r="L42" s="199"/>
      <c r="M42" s="120"/>
      <c r="N42" s="147"/>
      <c r="O42" s="199"/>
      <c r="P42" s="147"/>
      <c r="Q42" s="160"/>
      <c r="R42" s="329">
        <v>6</v>
      </c>
      <c r="S42" s="267">
        <v>40.95</v>
      </c>
      <c r="T42" s="147"/>
      <c r="U42" s="200"/>
      <c r="V42" s="201">
        <f>S42+I42+G42</f>
        <v>93.75</v>
      </c>
      <c r="X42" s="285"/>
      <c r="Y42" s="288"/>
      <c r="Z42" s="288"/>
      <c r="AA42" s="288"/>
      <c r="AB42" s="288"/>
    </row>
    <row r="43" spans="1:24" ht="17.25">
      <c r="A43" s="421">
        <v>12</v>
      </c>
      <c r="B43" s="15" t="s">
        <v>1020</v>
      </c>
      <c r="C43" s="204" t="s">
        <v>61</v>
      </c>
      <c r="D43" s="57" t="s">
        <v>12</v>
      </c>
      <c r="E43" s="75">
        <v>2002</v>
      </c>
      <c r="F43" s="59">
        <v>10</v>
      </c>
      <c r="G43" s="267">
        <v>0.48</v>
      </c>
      <c r="H43" s="12">
        <v>11</v>
      </c>
      <c r="I43" s="324">
        <v>20.8</v>
      </c>
      <c r="J43" s="155"/>
      <c r="K43" s="199"/>
      <c r="L43" s="199"/>
      <c r="M43" s="120"/>
      <c r="N43" s="120"/>
      <c r="O43" s="147"/>
      <c r="P43" s="179"/>
      <c r="Q43" s="160"/>
      <c r="R43" s="329">
        <v>10</v>
      </c>
      <c r="S43" s="267">
        <v>0</v>
      </c>
      <c r="T43" s="266">
        <v>7</v>
      </c>
      <c r="U43" s="324">
        <v>47.58</v>
      </c>
      <c r="V43" s="170">
        <f>G43+I43+U43</f>
        <v>68.86</v>
      </c>
      <c r="X43" s="10"/>
    </row>
    <row r="44" spans="1:22" ht="17.25">
      <c r="A44" s="421">
        <v>13</v>
      </c>
      <c r="B44" s="15" t="s">
        <v>1076</v>
      </c>
      <c r="C44" s="204" t="s">
        <v>57</v>
      </c>
      <c r="D44" s="57" t="s">
        <v>15</v>
      </c>
      <c r="E44" s="75">
        <v>2001</v>
      </c>
      <c r="F44" s="59">
        <v>12</v>
      </c>
      <c r="G44" s="267">
        <v>0</v>
      </c>
      <c r="H44" s="12">
        <v>14</v>
      </c>
      <c r="I44" s="324">
        <v>0</v>
      </c>
      <c r="J44" s="155"/>
      <c r="K44" s="199"/>
      <c r="L44" s="199"/>
      <c r="M44" s="120"/>
      <c r="N44" s="120"/>
      <c r="O44" s="147"/>
      <c r="P44" s="179"/>
      <c r="Q44" s="160"/>
      <c r="R44" s="84"/>
      <c r="S44" s="199"/>
      <c r="T44" s="147"/>
      <c r="U44" s="200"/>
      <c r="V44" s="170">
        <f>I44</f>
        <v>0</v>
      </c>
    </row>
    <row r="45" spans="1:28" ht="17.25">
      <c r="A45" s="421">
        <v>14</v>
      </c>
      <c r="B45" s="15" t="s">
        <v>1077</v>
      </c>
      <c r="C45" s="204" t="s">
        <v>530</v>
      </c>
      <c r="D45" s="57" t="s">
        <v>84</v>
      </c>
      <c r="E45" s="75">
        <v>2002</v>
      </c>
      <c r="F45" s="59">
        <v>13</v>
      </c>
      <c r="G45" s="267">
        <v>0</v>
      </c>
      <c r="H45" s="12">
        <v>13</v>
      </c>
      <c r="I45" s="324">
        <v>0</v>
      </c>
      <c r="J45" s="155"/>
      <c r="K45" s="199"/>
      <c r="L45" s="199"/>
      <c r="M45" s="120"/>
      <c r="N45" s="120"/>
      <c r="O45" s="147"/>
      <c r="P45" s="179"/>
      <c r="Q45" s="160"/>
      <c r="R45" s="84"/>
      <c r="S45" s="199"/>
      <c r="T45" s="147"/>
      <c r="U45" s="200"/>
      <c r="V45" s="170">
        <f>I45</f>
        <v>0</v>
      </c>
      <c r="X45" s="10"/>
      <c r="Y45" s="288"/>
      <c r="Z45" s="288"/>
      <c r="AA45" s="288"/>
      <c r="AB45" s="288"/>
    </row>
    <row r="46" spans="1:28" ht="18" thickBot="1">
      <c r="A46" s="66"/>
      <c r="B46" s="137"/>
      <c r="C46" s="205"/>
      <c r="D46" s="58"/>
      <c r="E46" s="76"/>
      <c r="F46" s="65"/>
      <c r="G46" s="56"/>
      <c r="H46" s="56"/>
      <c r="I46" s="60"/>
      <c r="J46" s="136"/>
      <c r="K46" s="413"/>
      <c r="L46" s="413"/>
      <c r="M46" s="413"/>
      <c r="N46" s="413"/>
      <c r="O46" s="56"/>
      <c r="P46" s="414"/>
      <c r="Q46" s="138"/>
      <c r="R46" s="415"/>
      <c r="S46" s="414"/>
      <c r="T46" s="414"/>
      <c r="U46" s="416"/>
      <c r="V46" s="172"/>
      <c r="X46" s="285"/>
      <c r="Y46" s="288"/>
      <c r="Z46" s="288"/>
      <c r="AA46" s="288"/>
      <c r="AB46" s="288"/>
    </row>
    <row r="48" spans="1:17" ht="24" thickBot="1">
      <c r="A48" s="238"/>
      <c r="B48" s="523" t="s">
        <v>1327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234"/>
      <c r="Q48" s="239"/>
    </row>
    <row r="49" spans="1:22" ht="16.5" customHeight="1" thickBot="1">
      <c r="A49" s="524" t="s">
        <v>69</v>
      </c>
      <c r="B49" s="536" t="s">
        <v>64</v>
      </c>
      <c r="C49" s="530" t="s">
        <v>63</v>
      </c>
      <c r="D49" s="527" t="s">
        <v>65</v>
      </c>
      <c r="E49" s="539" t="s">
        <v>66</v>
      </c>
      <c r="F49" s="533" t="s">
        <v>1031</v>
      </c>
      <c r="G49" s="534"/>
      <c r="H49" s="534"/>
      <c r="I49" s="535"/>
      <c r="J49" s="546" t="s">
        <v>1277</v>
      </c>
      <c r="K49" s="547"/>
      <c r="L49" s="547"/>
      <c r="M49" s="547"/>
      <c r="N49" s="547"/>
      <c r="O49" s="547"/>
      <c r="P49" s="547"/>
      <c r="Q49" s="548"/>
      <c r="R49" s="533" t="s">
        <v>1278</v>
      </c>
      <c r="S49" s="534"/>
      <c r="T49" s="534"/>
      <c r="U49" s="535"/>
      <c r="V49" s="549" t="s">
        <v>1319</v>
      </c>
    </row>
    <row r="50" spans="1:22" ht="15" customHeight="1" thickBot="1">
      <c r="A50" s="525"/>
      <c r="B50" s="537"/>
      <c r="C50" s="531"/>
      <c r="D50" s="528"/>
      <c r="E50" s="540"/>
      <c r="F50" s="514" t="s">
        <v>1279</v>
      </c>
      <c r="G50" s="515"/>
      <c r="H50" s="515" t="s">
        <v>1280</v>
      </c>
      <c r="I50" s="516"/>
      <c r="J50" s="522" t="s">
        <v>1281</v>
      </c>
      <c r="K50" s="520"/>
      <c r="L50" s="520" t="s">
        <v>1282</v>
      </c>
      <c r="M50" s="520"/>
      <c r="N50" s="513" t="s">
        <v>1283</v>
      </c>
      <c r="O50" s="513"/>
      <c r="P50" s="520" t="s">
        <v>1284</v>
      </c>
      <c r="Q50" s="521"/>
      <c r="R50" s="542" t="s">
        <v>1285</v>
      </c>
      <c r="S50" s="543"/>
      <c r="T50" s="544" t="s">
        <v>1286</v>
      </c>
      <c r="U50" s="545"/>
      <c r="V50" s="550"/>
    </row>
    <row r="51" spans="1:22" ht="16.5" customHeight="1" thickBot="1">
      <c r="A51" s="526"/>
      <c r="B51" s="538"/>
      <c r="C51" s="532"/>
      <c r="D51" s="529"/>
      <c r="E51" s="541"/>
      <c r="F51" s="50" t="s">
        <v>54</v>
      </c>
      <c r="G51" s="86" t="s">
        <v>55</v>
      </c>
      <c r="H51" s="87" t="s">
        <v>54</v>
      </c>
      <c r="I51" s="162" t="s">
        <v>55</v>
      </c>
      <c r="J51" s="163" t="s">
        <v>54</v>
      </c>
      <c r="K51" s="164" t="s">
        <v>55</v>
      </c>
      <c r="L51" s="165" t="s">
        <v>54</v>
      </c>
      <c r="M51" s="164" t="s">
        <v>55</v>
      </c>
      <c r="N51" s="165" t="s">
        <v>54</v>
      </c>
      <c r="O51" s="164" t="s">
        <v>55</v>
      </c>
      <c r="P51" s="165" t="s">
        <v>54</v>
      </c>
      <c r="Q51" s="166" t="s">
        <v>55</v>
      </c>
      <c r="R51" s="130" t="s">
        <v>54</v>
      </c>
      <c r="S51" s="126" t="s">
        <v>55</v>
      </c>
      <c r="T51" s="127" t="s">
        <v>54</v>
      </c>
      <c r="U51" s="128" t="s">
        <v>55</v>
      </c>
      <c r="V51" s="551"/>
    </row>
    <row r="52" spans="1:24" ht="17.25">
      <c r="A52" s="381">
        <v>1</v>
      </c>
      <c r="B52" s="193" t="s">
        <v>1052</v>
      </c>
      <c r="C52" s="203" t="s">
        <v>1295</v>
      </c>
      <c r="D52" s="81" t="s">
        <v>1034</v>
      </c>
      <c r="E52" s="83">
        <v>2001</v>
      </c>
      <c r="F52" s="322">
        <v>7</v>
      </c>
      <c r="G52" s="380">
        <v>89</v>
      </c>
      <c r="H52" s="604">
        <v>1</v>
      </c>
      <c r="I52" s="384">
        <v>100</v>
      </c>
      <c r="J52" s="67">
        <v>12</v>
      </c>
      <c r="K52" s="292">
        <v>131</v>
      </c>
      <c r="L52" s="131" t="s">
        <v>559</v>
      </c>
      <c r="M52" s="194">
        <v>0</v>
      </c>
      <c r="N52" s="131" t="s">
        <v>555</v>
      </c>
      <c r="O52" s="131" t="s">
        <v>1217</v>
      </c>
      <c r="P52" s="131" t="s">
        <v>1150</v>
      </c>
      <c r="Q52" s="303" t="s">
        <v>1223</v>
      </c>
      <c r="R52" s="387">
        <v>5</v>
      </c>
      <c r="S52" s="380">
        <v>65.35</v>
      </c>
      <c r="T52" s="611">
        <v>1</v>
      </c>
      <c r="U52" s="323">
        <v>100</v>
      </c>
      <c r="V52" s="409">
        <f>O52+K52+I52+U52</f>
        <v>456.39</v>
      </c>
      <c r="X52" s="263"/>
    </row>
    <row r="53" spans="1:24" ht="17.25">
      <c r="A53" s="379">
        <v>2</v>
      </c>
      <c r="B53" s="94" t="s">
        <v>28</v>
      </c>
      <c r="C53" s="204" t="s">
        <v>61</v>
      </c>
      <c r="D53" s="57" t="s">
        <v>1034</v>
      </c>
      <c r="E53" s="75">
        <v>2001</v>
      </c>
      <c r="F53" s="59">
        <v>5</v>
      </c>
      <c r="G53" s="206">
        <v>94.99</v>
      </c>
      <c r="H53" s="608">
        <v>3</v>
      </c>
      <c r="I53" s="385">
        <v>92.25</v>
      </c>
      <c r="J53" s="155"/>
      <c r="K53" s="196"/>
      <c r="L53" s="147"/>
      <c r="M53" s="196"/>
      <c r="N53" s="159"/>
      <c r="O53" s="196"/>
      <c r="P53" s="147"/>
      <c r="Q53" s="197"/>
      <c r="R53" s="623">
        <v>1</v>
      </c>
      <c r="S53" s="206">
        <v>100</v>
      </c>
      <c r="T53" s="606">
        <v>3</v>
      </c>
      <c r="U53" s="324">
        <v>74.38</v>
      </c>
      <c r="V53" s="181">
        <f>U53+S53+I53+G53</f>
        <v>361.62</v>
      </c>
      <c r="X53" s="251"/>
    </row>
    <row r="54" spans="1:24" ht="17.25">
      <c r="A54" s="379">
        <v>3</v>
      </c>
      <c r="B54" s="94" t="s">
        <v>23</v>
      </c>
      <c r="C54" s="204" t="s">
        <v>57</v>
      </c>
      <c r="D54" s="57" t="s">
        <v>1</v>
      </c>
      <c r="E54" s="75">
        <v>2001</v>
      </c>
      <c r="F54" s="605">
        <v>3</v>
      </c>
      <c r="G54" s="206">
        <v>97.33</v>
      </c>
      <c r="H54" s="12">
        <v>6</v>
      </c>
      <c r="I54" s="385">
        <v>66.49</v>
      </c>
      <c r="J54" s="155"/>
      <c r="K54" s="196"/>
      <c r="L54" s="159"/>
      <c r="M54" s="196"/>
      <c r="N54" s="159"/>
      <c r="O54" s="196"/>
      <c r="P54" s="159"/>
      <c r="Q54" s="197"/>
      <c r="R54" s="623">
        <v>3</v>
      </c>
      <c r="S54" s="206">
        <v>89.61</v>
      </c>
      <c r="T54" s="606">
        <v>2</v>
      </c>
      <c r="U54" s="324">
        <v>99.19</v>
      </c>
      <c r="V54" s="181">
        <f>U54+S54+I54+G54</f>
        <v>352.62</v>
      </c>
      <c r="X54" s="251"/>
    </row>
    <row r="55" spans="1:24" ht="17.25">
      <c r="A55" s="379">
        <v>4</v>
      </c>
      <c r="B55" s="15" t="s">
        <v>1054</v>
      </c>
      <c r="C55" s="204" t="s">
        <v>57</v>
      </c>
      <c r="D55" s="57" t="s">
        <v>2</v>
      </c>
      <c r="E55" s="75">
        <v>2002</v>
      </c>
      <c r="F55" s="59">
        <v>9</v>
      </c>
      <c r="G55" s="206">
        <v>84.25</v>
      </c>
      <c r="H55" s="12">
        <v>10</v>
      </c>
      <c r="I55" s="385">
        <v>52.65</v>
      </c>
      <c r="J55" s="55">
        <v>41</v>
      </c>
      <c r="K55" s="12">
        <v>80.3</v>
      </c>
      <c r="L55" s="47" t="s">
        <v>559</v>
      </c>
      <c r="M55" s="196">
        <v>0</v>
      </c>
      <c r="N55" s="47" t="s">
        <v>1147</v>
      </c>
      <c r="O55" s="47" t="s">
        <v>1218</v>
      </c>
      <c r="P55" s="47" t="s">
        <v>1151</v>
      </c>
      <c r="Q55" s="139" t="s">
        <v>1224</v>
      </c>
      <c r="R55" s="388">
        <v>4</v>
      </c>
      <c r="S55" s="206">
        <v>65.45</v>
      </c>
      <c r="T55" s="266">
        <v>6</v>
      </c>
      <c r="U55" s="324">
        <v>53.13</v>
      </c>
      <c r="V55" s="410">
        <f>O55+G55+K55+Q55</f>
        <v>328.18</v>
      </c>
      <c r="X55" s="251"/>
    </row>
    <row r="56" spans="1:24" ht="17.25">
      <c r="A56" s="379">
        <v>5</v>
      </c>
      <c r="B56" s="94" t="s">
        <v>29</v>
      </c>
      <c r="C56" s="204" t="s">
        <v>61</v>
      </c>
      <c r="D56" s="57" t="s">
        <v>1034</v>
      </c>
      <c r="E56" s="75">
        <v>2002</v>
      </c>
      <c r="F56" s="605">
        <v>2</v>
      </c>
      <c r="G56" s="206">
        <v>98.39</v>
      </c>
      <c r="H56" s="12">
        <v>5</v>
      </c>
      <c r="I56" s="385">
        <v>70.4</v>
      </c>
      <c r="J56" s="155"/>
      <c r="K56" s="196"/>
      <c r="L56" s="159"/>
      <c r="M56" s="196"/>
      <c r="N56" s="147"/>
      <c r="O56" s="196"/>
      <c r="P56" s="159"/>
      <c r="Q56" s="197"/>
      <c r="R56" s="388">
        <v>7</v>
      </c>
      <c r="S56" s="206">
        <v>61.55</v>
      </c>
      <c r="T56" s="266">
        <v>4</v>
      </c>
      <c r="U56" s="324">
        <v>59.31</v>
      </c>
      <c r="V56" s="181">
        <f>U56+S56+I56+G56</f>
        <v>289.65</v>
      </c>
      <c r="X56" s="251"/>
    </row>
    <row r="57" spans="1:24" ht="17.25">
      <c r="A57" s="379">
        <v>6</v>
      </c>
      <c r="B57" s="15" t="s">
        <v>211</v>
      </c>
      <c r="C57" s="204" t="s">
        <v>57</v>
      </c>
      <c r="D57" s="57"/>
      <c r="E57" s="75">
        <v>2002</v>
      </c>
      <c r="F57" s="605">
        <v>1</v>
      </c>
      <c r="G57" s="206">
        <v>100</v>
      </c>
      <c r="H57" s="12">
        <v>11</v>
      </c>
      <c r="I57" s="385">
        <v>48.28</v>
      </c>
      <c r="J57" s="155"/>
      <c r="K57" s="179"/>
      <c r="L57" s="179"/>
      <c r="M57" s="120"/>
      <c r="N57" s="147"/>
      <c r="O57" s="196"/>
      <c r="P57" s="147"/>
      <c r="Q57" s="160"/>
      <c r="R57" s="388">
        <v>8</v>
      </c>
      <c r="S57" s="206">
        <v>48.56</v>
      </c>
      <c r="T57" s="266">
        <v>8</v>
      </c>
      <c r="U57" s="324">
        <v>36.04</v>
      </c>
      <c r="V57" s="201">
        <f>U57+S57+I57+G57</f>
        <v>232.88</v>
      </c>
      <c r="X57" s="251"/>
    </row>
    <row r="58" spans="1:24" ht="17.25">
      <c r="A58" s="379">
        <v>7</v>
      </c>
      <c r="B58" s="94" t="s">
        <v>31</v>
      </c>
      <c r="C58" s="204" t="s">
        <v>62</v>
      </c>
      <c r="D58" s="57" t="s">
        <v>1</v>
      </c>
      <c r="E58" s="75">
        <v>2002</v>
      </c>
      <c r="F58" s="59">
        <v>13</v>
      </c>
      <c r="G58" s="206">
        <v>33.94</v>
      </c>
      <c r="H58" s="12">
        <v>8</v>
      </c>
      <c r="I58" s="385">
        <v>56.29</v>
      </c>
      <c r="J58" s="155"/>
      <c r="K58" s="196"/>
      <c r="L58" s="147"/>
      <c r="M58" s="196"/>
      <c r="N58" s="147"/>
      <c r="O58" s="196"/>
      <c r="P58" s="147"/>
      <c r="Q58" s="197"/>
      <c r="R58" s="623">
        <v>2</v>
      </c>
      <c r="S58" s="206">
        <v>93.41</v>
      </c>
      <c r="T58" s="266">
        <v>9</v>
      </c>
      <c r="U58" s="324">
        <v>28.42</v>
      </c>
      <c r="V58" s="170">
        <f>U58+S58+I58+G58</f>
        <v>212.06</v>
      </c>
      <c r="X58" s="251"/>
    </row>
    <row r="59" spans="1:24" ht="17.25">
      <c r="A59" s="379">
        <v>8</v>
      </c>
      <c r="B59" s="94" t="s">
        <v>27</v>
      </c>
      <c r="C59" s="204" t="s">
        <v>59</v>
      </c>
      <c r="D59" s="57" t="s">
        <v>2</v>
      </c>
      <c r="E59" s="75">
        <v>2001</v>
      </c>
      <c r="F59" s="59">
        <v>6</v>
      </c>
      <c r="G59" s="206">
        <v>93.15</v>
      </c>
      <c r="H59" s="608">
        <v>2</v>
      </c>
      <c r="I59" s="385">
        <v>96.23</v>
      </c>
      <c r="J59" s="155"/>
      <c r="K59" s="196"/>
      <c r="L59" s="159"/>
      <c r="M59" s="196"/>
      <c r="N59" s="159"/>
      <c r="O59" s="196"/>
      <c r="P59" s="159"/>
      <c r="Q59" s="197"/>
      <c r="R59" s="84"/>
      <c r="S59" s="199"/>
      <c r="T59" s="147"/>
      <c r="U59" s="200"/>
      <c r="V59" s="181">
        <f>I59+G59</f>
        <v>189.38</v>
      </c>
      <c r="X59" s="251"/>
    </row>
    <row r="60" spans="1:22" ht="17.25">
      <c r="A60" s="379">
        <v>9</v>
      </c>
      <c r="B60" s="94" t="s">
        <v>25</v>
      </c>
      <c r="C60" s="204" t="s">
        <v>59</v>
      </c>
      <c r="D60" s="57" t="s">
        <v>1034</v>
      </c>
      <c r="E60" s="75">
        <v>2001</v>
      </c>
      <c r="F60" s="59">
        <v>4</v>
      </c>
      <c r="G60" s="206">
        <v>96.11</v>
      </c>
      <c r="H60" s="12">
        <v>4</v>
      </c>
      <c r="I60" s="385">
        <v>80.2</v>
      </c>
      <c r="J60" s="155"/>
      <c r="K60" s="196"/>
      <c r="L60" s="147"/>
      <c r="M60" s="196"/>
      <c r="N60" s="147"/>
      <c r="O60" s="196"/>
      <c r="P60" s="147"/>
      <c r="Q60" s="197"/>
      <c r="R60" s="150"/>
      <c r="S60" s="199"/>
      <c r="T60" s="159"/>
      <c r="U60" s="200"/>
      <c r="V60" s="181">
        <f>I60+G60</f>
        <v>176.31</v>
      </c>
    </row>
    <row r="61" spans="1:24" ht="17.25">
      <c r="A61" s="379">
        <v>10</v>
      </c>
      <c r="B61" s="94" t="s">
        <v>32</v>
      </c>
      <c r="C61" s="204" t="s">
        <v>59</v>
      </c>
      <c r="D61" s="57" t="s">
        <v>2</v>
      </c>
      <c r="E61" s="75">
        <v>2001</v>
      </c>
      <c r="F61" s="59">
        <v>10</v>
      </c>
      <c r="G61" s="206">
        <v>78.32</v>
      </c>
      <c r="H61" s="12">
        <v>7</v>
      </c>
      <c r="I61" s="385">
        <v>56.56</v>
      </c>
      <c r="J61" s="155"/>
      <c r="K61" s="199"/>
      <c r="L61" s="199"/>
      <c r="M61" s="120"/>
      <c r="N61" s="147"/>
      <c r="O61" s="196"/>
      <c r="P61" s="147"/>
      <c r="Q61" s="160"/>
      <c r="R61" s="84"/>
      <c r="S61" s="199"/>
      <c r="T61" s="147"/>
      <c r="U61" s="200"/>
      <c r="V61" s="201">
        <f>I61+G61</f>
        <v>134.88</v>
      </c>
      <c r="X61" s="251"/>
    </row>
    <row r="62" spans="1:24" ht="17.25">
      <c r="A62" s="379">
        <v>11</v>
      </c>
      <c r="B62" s="94" t="s">
        <v>207</v>
      </c>
      <c r="C62" s="204" t="s">
        <v>62</v>
      </c>
      <c r="D62" s="57" t="s">
        <v>2</v>
      </c>
      <c r="E62" s="75">
        <v>2002</v>
      </c>
      <c r="F62" s="59">
        <v>8</v>
      </c>
      <c r="G62" s="206">
        <v>86.92</v>
      </c>
      <c r="H62" s="12">
        <v>12</v>
      </c>
      <c r="I62" s="385">
        <v>40.07</v>
      </c>
      <c r="J62" s="155"/>
      <c r="K62" s="196"/>
      <c r="L62" s="147"/>
      <c r="M62" s="196"/>
      <c r="N62" s="147"/>
      <c r="O62" s="196"/>
      <c r="P62" s="147"/>
      <c r="Q62" s="160"/>
      <c r="R62" s="84"/>
      <c r="S62" s="199"/>
      <c r="T62" s="147"/>
      <c r="U62" s="200"/>
      <c r="V62" s="170">
        <f>I62+G62</f>
        <v>126.99000000000001</v>
      </c>
      <c r="X62" s="251"/>
    </row>
    <row r="63" spans="1:22" ht="17.25">
      <c r="A63" s="379">
        <v>12</v>
      </c>
      <c r="B63" s="94" t="s">
        <v>33</v>
      </c>
      <c r="C63" s="204" t="s">
        <v>61</v>
      </c>
      <c r="D63" s="57" t="s">
        <v>2</v>
      </c>
      <c r="E63" s="75">
        <v>2002</v>
      </c>
      <c r="F63" s="202"/>
      <c r="G63" s="196"/>
      <c r="H63" s="147"/>
      <c r="I63" s="198"/>
      <c r="J63" s="155"/>
      <c r="K63" s="196"/>
      <c r="L63" s="199"/>
      <c r="M63" s="120"/>
      <c r="N63" s="147"/>
      <c r="O63" s="196"/>
      <c r="P63" s="179"/>
      <c r="Q63" s="160"/>
      <c r="R63" s="388">
        <v>6</v>
      </c>
      <c r="S63" s="206">
        <v>65.11</v>
      </c>
      <c r="T63" s="266">
        <v>5</v>
      </c>
      <c r="U63" s="324">
        <v>58.1</v>
      </c>
      <c r="V63" s="170">
        <f>U63+S63</f>
        <v>123.21000000000001</v>
      </c>
    </row>
    <row r="64" spans="1:24" ht="17.25">
      <c r="A64" s="379">
        <v>13</v>
      </c>
      <c r="B64" s="94" t="s">
        <v>210</v>
      </c>
      <c r="C64" s="204" t="s">
        <v>60</v>
      </c>
      <c r="D64" s="57" t="s">
        <v>2</v>
      </c>
      <c r="E64" s="75">
        <v>2002</v>
      </c>
      <c r="F64" s="59">
        <v>12</v>
      </c>
      <c r="G64" s="206">
        <v>35.95</v>
      </c>
      <c r="H64" s="12">
        <v>9</v>
      </c>
      <c r="I64" s="385">
        <v>53.18</v>
      </c>
      <c r="J64" s="155"/>
      <c r="K64" s="199"/>
      <c r="L64" s="199"/>
      <c r="M64" s="120"/>
      <c r="N64" s="147"/>
      <c r="O64" s="196"/>
      <c r="P64" s="179"/>
      <c r="Q64" s="160"/>
      <c r="R64" s="84"/>
      <c r="S64" s="199"/>
      <c r="T64" s="147"/>
      <c r="U64" s="200"/>
      <c r="V64" s="170">
        <f>I64+G64</f>
        <v>89.13</v>
      </c>
      <c r="X64" s="251"/>
    </row>
    <row r="65" spans="1:22" ht="17.25">
      <c r="A65" s="379">
        <v>14</v>
      </c>
      <c r="B65" s="94" t="s">
        <v>208</v>
      </c>
      <c r="C65" s="204" t="s">
        <v>59</v>
      </c>
      <c r="D65" s="57" t="s">
        <v>1</v>
      </c>
      <c r="E65" s="75">
        <v>2001</v>
      </c>
      <c r="F65" s="59">
        <v>11</v>
      </c>
      <c r="G65" s="206">
        <v>51.7</v>
      </c>
      <c r="H65" s="12">
        <v>13</v>
      </c>
      <c r="I65" s="385">
        <v>20</v>
      </c>
      <c r="J65" s="155"/>
      <c r="K65" s="196"/>
      <c r="L65" s="147"/>
      <c r="M65" s="196"/>
      <c r="N65" s="147"/>
      <c r="O65" s="196"/>
      <c r="P65" s="147"/>
      <c r="Q65" s="197"/>
      <c r="R65" s="84"/>
      <c r="S65" s="199"/>
      <c r="T65" s="147"/>
      <c r="U65" s="200"/>
      <c r="V65" s="201">
        <f>I65+G65</f>
        <v>71.7</v>
      </c>
    </row>
    <row r="66" spans="1:24" ht="17.25">
      <c r="A66" s="379">
        <v>15</v>
      </c>
      <c r="B66" s="15" t="s">
        <v>1055</v>
      </c>
      <c r="C66" s="204" t="s">
        <v>61</v>
      </c>
      <c r="D66" s="57" t="s">
        <v>1037</v>
      </c>
      <c r="E66" s="75">
        <v>2001</v>
      </c>
      <c r="F66" s="59" t="s">
        <v>220</v>
      </c>
      <c r="G66" s="206">
        <v>0</v>
      </c>
      <c r="H66" s="12">
        <v>14</v>
      </c>
      <c r="I66" s="385">
        <v>0</v>
      </c>
      <c r="J66" s="155"/>
      <c r="K66" s="199"/>
      <c r="L66" s="199"/>
      <c r="M66" s="120"/>
      <c r="N66" s="147"/>
      <c r="O66" s="196"/>
      <c r="P66" s="179"/>
      <c r="Q66" s="160"/>
      <c r="R66" s="84"/>
      <c r="S66" s="199"/>
      <c r="T66" s="266">
        <v>7</v>
      </c>
      <c r="U66" s="324">
        <v>38.34</v>
      </c>
      <c r="V66" s="170">
        <f>U66+G66</f>
        <v>38.34</v>
      </c>
      <c r="X66"/>
    </row>
    <row r="67" spans="1:22" ht="17.25">
      <c r="A67" s="379">
        <v>16</v>
      </c>
      <c r="B67" s="94" t="s">
        <v>312</v>
      </c>
      <c r="C67" s="204" t="s">
        <v>528</v>
      </c>
      <c r="D67" s="57"/>
      <c r="E67" s="75"/>
      <c r="F67" s="84"/>
      <c r="G67" s="120"/>
      <c r="H67" s="154"/>
      <c r="I67" s="386"/>
      <c r="J67" s="155"/>
      <c r="K67" s="199"/>
      <c r="L67" s="199"/>
      <c r="M67" s="120"/>
      <c r="N67" s="147"/>
      <c r="O67" s="196"/>
      <c r="P67" s="147"/>
      <c r="Q67" s="160"/>
      <c r="R67" s="388">
        <v>9</v>
      </c>
      <c r="S67" s="206">
        <v>0</v>
      </c>
      <c r="T67" s="266">
        <v>10</v>
      </c>
      <c r="U67" s="324">
        <v>19.4</v>
      </c>
      <c r="V67" s="201">
        <f>U67+S67</f>
        <v>19.4</v>
      </c>
    </row>
    <row r="68" spans="1:22" ht="17.25">
      <c r="A68" s="379">
        <v>17</v>
      </c>
      <c r="B68" s="15" t="s">
        <v>212</v>
      </c>
      <c r="C68" s="204" t="s">
        <v>528</v>
      </c>
      <c r="D68" s="383" t="s">
        <v>15</v>
      </c>
      <c r="E68" s="75">
        <v>2003</v>
      </c>
      <c r="F68" s="202"/>
      <c r="G68" s="196"/>
      <c r="H68" s="154"/>
      <c r="I68" s="386"/>
      <c r="J68" s="155"/>
      <c r="K68" s="199"/>
      <c r="L68" s="199"/>
      <c r="M68" s="120"/>
      <c r="N68" s="120"/>
      <c r="O68" s="147"/>
      <c r="P68" s="179"/>
      <c r="Q68" s="160"/>
      <c r="R68" s="388">
        <v>10</v>
      </c>
      <c r="S68" s="206">
        <v>0</v>
      </c>
      <c r="T68" s="266" t="s">
        <v>220</v>
      </c>
      <c r="U68" s="324">
        <v>0</v>
      </c>
      <c r="V68" s="170">
        <f>U68</f>
        <v>0</v>
      </c>
    </row>
    <row r="69" spans="1:22" ht="18" thickBot="1">
      <c r="A69" s="382"/>
      <c r="B69" s="137"/>
      <c r="C69" s="205"/>
      <c r="D69" s="58"/>
      <c r="E69" s="76"/>
      <c r="F69" s="65"/>
      <c r="G69" s="56"/>
      <c r="H69" s="56"/>
      <c r="I69" s="60"/>
      <c r="J69" s="136"/>
      <c r="K69" s="413"/>
      <c r="L69" s="413"/>
      <c r="M69" s="413"/>
      <c r="N69" s="413"/>
      <c r="O69" s="56"/>
      <c r="P69" s="414"/>
      <c r="Q69" s="138"/>
      <c r="R69" s="415"/>
      <c r="S69" s="414"/>
      <c r="T69" s="414"/>
      <c r="U69" s="416"/>
      <c r="V69" s="172"/>
    </row>
    <row r="71" spans="1:19" ht="24" thickBot="1">
      <c r="A71" s="235"/>
      <c r="B71" s="523" t="s">
        <v>1328</v>
      </c>
      <c r="C71" s="523"/>
      <c r="D71" s="523"/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234"/>
      <c r="Q71" s="235"/>
      <c r="R71" s="241"/>
      <c r="S71" s="235"/>
    </row>
    <row r="72" spans="1:22" ht="16.5" customHeight="1" thickBot="1">
      <c r="A72" s="524" t="s">
        <v>69</v>
      </c>
      <c r="B72" s="517" t="s">
        <v>64</v>
      </c>
      <c r="C72" s="527" t="s">
        <v>63</v>
      </c>
      <c r="D72" s="530" t="s">
        <v>65</v>
      </c>
      <c r="E72" s="527" t="s">
        <v>66</v>
      </c>
      <c r="F72" s="533" t="s">
        <v>1031</v>
      </c>
      <c r="G72" s="534"/>
      <c r="H72" s="534"/>
      <c r="I72" s="535"/>
      <c r="J72" s="546" t="s">
        <v>1277</v>
      </c>
      <c r="K72" s="547"/>
      <c r="L72" s="547"/>
      <c r="M72" s="547"/>
      <c r="N72" s="547"/>
      <c r="O72" s="547"/>
      <c r="P72" s="547"/>
      <c r="Q72" s="548"/>
      <c r="R72" s="533" t="s">
        <v>1278</v>
      </c>
      <c r="S72" s="534"/>
      <c r="T72" s="534"/>
      <c r="U72" s="535"/>
      <c r="V72" s="549" t="s">
        <v>1319</v>
      </c>
    </row>
    <row r="73" spans="1:25" ht="15.75" customHeight="1" thickBot="1">
      <c r="A73" s="525"/>
      <c r="B73" s="518"/>
      <c r="C73" s="528"/>
      <c r="D73" s="531"/>
      <c r="E73" s="528"/>
      <c r="F73" s="514" t="s">
        <v>1279</v>
      </c>
      <c r="G73" s="515"/>
      <c r="H73" s="515" t="s">
        <v>1280</v>
      </c>
      <c r="I73" s="516"/>
      <c r="J73" s="522" t="s">
        <v>1281</v>
      </c>
      <c r="K73" s="520"/>
      <c r="L73" s="520" t="s">
        <v>1282</v>
      </c>
      <c r="M73" s="520"/>
      <c r="N73" s="513" t="s">
        <v>1283</v>
      </c>
      <c r="O73" s="513"/>
      <c r="P73" s="520" t="s">
        <v>1284</v>
      </c>
      <c r="Q73" s="521"/>
      <c r="R73" s="542" t="s">
        <v>1285</v>
      </c>
      <c r="S73" s="543"/>
      <c r="T73" s="544" t="s">
        <v>1286</v>
      </c>
      <c r="U73" s="545"/>
      <c r="V73" s="550"/>
      <c r="X73" s="10"/>
      <c r="Y73" s="9"/>
    </row>
    <row r="74" spans="1:24" ht="16.5" customHeight="1" thickBot="1">
      <c r="A74" s="526"/>
      <c r="B74" s="519"/>
      <c r="C74" s="529"/>
      <c r="D74" s="532"/>
      <c r="E74" s="529"/>
      <c r="F74" s="50" t="s">
        <v>54</v>
      </c>
      <c r="G74" s="86" t="s">
        <v>55</v>
      </c>
      <c r="H74" s="87" t="s">
        <v>54</v>
      </c>
      <c r="I74" s="162" t="s">
        <v>55</v>
      </c>
      <c r="J74" s="163" t="s">
        <v>54</v>
      </c>
      <c r="K74" s="164" t="s">
        <v>55</v>
      </c>
      <c r="L74" s="165" t="s">
        <v>54</v>
      </c>
      <c r="M74" s="164" t="s">
        <v>55</v>
      </c>
      <c r="N74" s="165" t="s">
        <v>54</v>
      </c>
      <c r="O74" s="164" t="s">
        <v>55</v>
      </c>
      <c r="P74" s="165" t="s">
        <v>54</v>
      </c>
      <c r="Q74" s="166" t="s">
        <v>55</v>
      </c>
      <c r="R74" s="130" t="s">
        <v>54</v>
      </c>
      <c r="S74" s="126" t="s">
        <v>55</v>
      </c>
      <c r="T74" s="127" t="s">
        <v>54</v>
      </c>
      <c r="U74" s="128" t="s">
        <v>55</v>
      </c>
      <c r="V74" s="551"/>
      <c r="X74" s="10"/>
    </row>
    <row r="75" spans="1:24" ht="17.25">
      <c r="A75" s="297">
        <v>1</v>
      </c>
      <c r="B75" s="168" t="s">
        <v>36</v>
      </c>
      <c r="C75" s="315" t="s">
        <v>58</v>
      </c>
      <c r="D75" s="81" t="s">
        <v>2</v>
      </c>
      <c r="E75" s="83">
        <v>2003</v>
      </c>
      <c r="F75" s="603">
        <v>3</v>
      </c>
      <c r="G75" s="311">
        <v>94.42</v>
      </c>
      <c r="H75" s="604">
        <v>1</v>
      </c>
      <c r="I75" s="323">
        <v>100</v>
      </c>
      <c r="J75" s="67">
        <v>18</v>
      </c>
      <c r="K75" s="292">
        <v>107.11</v>
      </c>
      <c r="L75" s="131" t="s">
        <v>1226</v>
      </c>
      <c r="M75" s="131" t="s">
        <v>1316</v>
      </c>
      <c r="N75" s="131" t="s">
        <v>1229</v>
      </c>
      <c r="O75" s="131" t="s">
        <v>1303</v>
      </c>
      <c r="P75" s="131" t="s">
        <v>1229</v>
      </c>
      <c r="Q75" s="303" t="s">
        <v>1310</v>
      </c>
      <c r="R75" s="603">
        <v>1</v>
      </c>
      <c r="S75" s="311">
        <v>100</v>
      </c>
      <c r="T75" s="290"/>
      <c r="U75" s="328"/>
      <c r="V75" s="327">
        <f>S75+Q75+O75+K75</f>
        <v>459.96000000000004</v>
      </c>
      <c r="X75" s="251"/>
    </row>
    <row r="76" spans="1:24" ht="17.25">
      <c r="A76" s="298">
        <v>2</v>
      </c>
      <c r="B76" s="169" t="s">
        <v>37</v>
      </c>
      <c r="C76" s="268" t="s">
        <v>58</v>
      </c>
      <c r="D76" s="57" t="s">
        <v>2</v>
      </c>
      <c r="E76" s="75">
        <v>2004</v>
      </c>
      <c r="F76" s="59">
        <v>12</v>
      </c>
      <c r="G76" s="267">
        <v>60.74</v>
      </c>
      <c r="H76" s="12">
        <v>13</v>
      </c>
      <c r="I76" s="324">
        <v>50.08</v>
      </c>
      <c r="J76" s="55">
        <v>32</v>
      </c>
      <c r="K76" s="12">
        <v>103.9</v>
      </c>
      <c r="L76" s="47" t="s">
        <v>1226</v>
      </c>
      <c r="M76" s="47" t="s">
        <v>1316</v>
      </c>
      <c r="N76" s="47" t="s">
        <v>1232</v>
      </c>
      <c r="O76" s="47" t="s">
        <v>1306</v>
      </c>
      <c r="P76" s="47" t="s">
        <v>1238</v>
      </c>
      <c r="Q76" s="139" t="s">
        <v>1313</v>
      </c>
      <c r="R76" s="605">
        <v>2</v>
      </c>
      <c r="S76" s="267">
        <v>98.24</v>
      </c>
      <c r="T76" s="606">
        <v>1</v>
      </c>
      <c r="U76" s="324">
        <v>100</v>
      </c>
      <c r="V76" s="305">
        <f>U76+S76+O76+K76</f>
        <v>400.09000000000003</v>
      </c>
      <c r="X76" s="10"/>
    </row>
    <row r="77" spans="1:24" ht="17.25">
      <c r="A77" s="298">
        <v>3</v>
      </c>
      <c r="B77" s="169" t="s">
        <v>170</v>
      </c>
      <c r="C77" s="268" t="s">
        <v>58</v>
      </c>
      <c r="D77" s="57" t="s">
        <v>40</v>
      </c>
      <c r="E77" s="75">
        <v>2004</v>
      </c>
      <c r="F77" s="59">
        <v>14</v>
      </c>
      <c r="G77" s="267">
        <v>51.46</v>
      </c>
      <c r="H77" s="608">
        <v>2</v>
      </c>
      <c r="I77" s="324">
        <v>94.01</v>
      </c>
      <c r="J77" s="55">
        <v>19</v>
      </c>
      <c r="K77" s="12">
        <v>106.9</v>
      </c>
      <c r="L77" s="47" t="s">
        <v>1226</v>
      </c>
      <c r="M77" s="47" t="s">
        <v>1316</v>
      </c>
      <c r="N77" s="47" t="s">
        <v>1230</v>
      </c>
      <c r="O77" s="47" t="s">
        <v>1304</v>
      </c>
      <c r="P77" s="47" t="s">
        <v>556</v>
      </c>
      <c r="Q77" s="139" t="s">
        <v>1311</v>
      </c>
      <c r="R77" s="329">
        <v>7</v>
      </c>
      <c r="S77" s="267">
        <v>63.11</v>
      </c>
      <c r="T77" s="266">
        <v>10</v>
      </c>
      <c r="U77" s="324">
        <v>63.54</v>
      </c>
      <c r="V77" s="305">
        <f>U77+O77+K77+I77</f>
        <v>363.95</v>
      </c>
      <c r="X77" s="10"/>
    </row>
    <row r="78" spans="1:24" ht="17.25">
      <c r="A78" s="298">
        <v>4</v>
      </c>
      <c r="B78" s="171" t="s">
        <v>291</v>
      </c>
      <c r="C78" s="171" t="s">
        <v>81</v>
      </c>
      <c r="D78" s="57" t="s">
        <v>40</v>
      </c>
      <c r="E78" s="75">
        <v>2004</v>
      </c>
      <c r="F78" s="605">
        <v>2</v>
      </c>
      <c r="G78" s="267">
        <v>99.19</v>
      </c>
      <c r="H78" s="12">
        <v>18</v>
      </c>
      <c r="I78" s="324">
        <v>30.65</v>
      </c>
      <c r="J78" s="55">
        <v>21</v>
      </c>
      <c r="K78" s="12">
        <v>106.7</v>
      </c>
      <c r="L78" s="47" t="s">
        <v>559</v>
      </c>
      <c r="M78" s="226">
        <v>0</v>
      </c>
      <c r="N78" s="47" t="s">
        <v>1231</v>
      </c>
      <c r="O78" s="47" t="s">
        <v>1305</v>
      </c>
      <c r="P78" s="47" t="s">
        <v>1237</v>
      </c>
      <c r="Q78" s="139" t="s">
        <v>1312</v>
      </c>
      <c r="R78" s="329">
        <v>10</v>
      </c>
      <c r="S78" s="267">
        <v>50.29</v>
      </c>
      <c r="T78" s="266">
        <v>12</v>
      </c>
      <c r="U78" s="324">
        <v>46.5</v>
      </c>
      <c r="V78" s="305">
        <f>Q78+O78+K78+G78</f>
        <v>341.43</v>
      </c>
      <c r="X78" s="10"/>
    </row>
    <row r="79" spans="1:22" ht="17.25">
      <c r="A79" s="298">
        <v>5</v>
      </c>
      <c r="B79" s="169" t="s">
        <v>165</v>
      </c>
      <c r="C79" s="268" t="s">
        <v>62</v>
      </c>
      <c r="D79" s="57" t="s">
        <v>2</v>
      </c>
      <c r="E79" s="75">
        <v>2004</v>
      </c>
      <c r="F79" s="59">
        <v>15</v>
      </c>
      <c r="G79" s="267">
        <v>49.71</v>
      </c>
      <c r="H79" s="12">
        <v>5</v>
      </c>
      <c r="I79" s="324">
        <v>80.65</v>
      </c>
      <c r="J79" s="319"/>
      <c r="K79" s="227"/>
      <c r="L79" s="226"/>
      <c r="M79" s="226"/>
      <c r="N79" s="213"/>
      <c r="O79" s="212"/>
      <c r="P79" s="213"/>
      <c r="Q79" s="214"/>
      <c r="R79" s="329">
        <v>4</v>
      </c>
      <c r="S79" s="267">
        <v>74.88</v>
      </c>
      <c r="T79" s="266">
        <v>6</v>
      </c>
      <c r="U79" s="324">
        <v>75.19</v>
      </c>
      <c r="V79" s="223">
        <f>U79+S79+I79+G79</f>
        <v>280.43</v>
      </c>
    </row>
    <row r="80" spans="1:24" ht="17.25">
      <c r="A80" s="298">
        <v>6</v>
      </c>
      <c r="B80" s="169" t="s">
        <v>284</v>
      </c>
      <c r="C80" s="268" t="s">
        <v>60</v>
      </c>
      <c r="D80" s="57" t="s">
        <v>12</v>
      </c>
      <c r="E80" s="75">
        <v>2004</v>
      </c>
      <c r="F80" s="59">
        <v>5</v>
      </c>
      <c r="G80" s="267">
        <v>79.65</v>
      </c>
      <c r="H80" s="12">
        <v>11</v>
      </c>
      <c r="I80" s="324">
        <v>58.29</v>
      </c>
      <c r="J80" s="319"/>
      <c r="K80" s="227"/>
      <c r="L80" s="226"/>
      <c r="M80" s="226"/>
      <c r="N80" s="213"/>
      <c r="O80" s="212"/>
      <c r="P80" s="213"/>
      <c r="Q80" s="214"/>
      <c r="R80" s="607">
        <v>3</v>
      </c>
      <c r="S80" s="267">
        <v>84.07</v>
      </c>
      <c r="T80" s="245"/>
      <c r="U80" s="308"/>
      <c r="V80" s="223">
        <f>S80+I80+G80</f>
        <v>222.01</v>
      </c>
      <c r="X80" s="251"/>
    </row>
    <row r="81" spans="1:24" ht="17.25">
      <c r="A81" s="298">
        <v>7</v>
      </c>
      <c r="B81" s="169" t="s">
        <v>287</v>
      </c>
      <c r="C81" s="268" t="s">
        <v>57</v>
      </c>
      <c r="D81" s="57" t="s">
        <v>40</v>
      </c>
      <c r="E81" s="75">
        <v>2004</v>
      </c>
      <c r="F81" s="59">
        <v>11</v>
      </c>
      <c r="G81" s="267">
        <v>61.95</v>
      </c>
      <c r="H81" s="213"/>
      <c r="I81" s="224"/>
      <c r="J81" s="320"/>
      <c r="K81" s="213"/>
      <c r="L81" s="226"/>
      <c r="M81" s="242"/>
      <c r="N81" s="226"/>
      <c r="O81" s="242"/>
      <c r="P81" s="226"/>
      <c r="Q81" s="262"/>
      <c r="R81" s="329">
        <v>9</v>
      </c>
      <c r="S81" s="267">
        <v>54.45</v>
      </c>
      <c r="T81" s="266">
        <v>4</v>
      </c>
      <c r="U81" s="324">
        <v>80.52</v>
      </c>
      <c r="V81" s="223">
        <f>U81+S81+G81</f>
        <v>196.92000000000002</v>
      </c>
      <c r="X81" s="251"/>
    </row>
    <row r="82" spans="1:24" ht="17.25">
      <c r="A82" s="298">
        <v>8</v>
      </c>
      <c r="B82" s="171" t="s">
        <v>184</v>
      </c>
      <c r="C82" s="268" t="s">
        <v>529</v>
      </c>
      <c r="D82" s="57" t="s">
        <v>15</v>
      </c>
      <c r="E82" s="75">
        <v>2003</v>
      </c>
      <c r="F82" s="59">
        <v>8</v>
      </c>
      <c r="G82" s="267">
        <v>70.46</v>
      </c>
      <c r="H82" s="608">
        <v>3</v>
      </c>
      <c r="I82" s="324">
        <v>92.86</v>
      </c>
      <c r="J82" s="218"/>
      <c r="K82" s="212"/>
      <c r="L82" s="213"/>
      <c r="M82" s="212"/>
      <c r="N82" s="213"/>
      <c r="O82" s="212"/>
      <c r="P82" s="213"/>
      <c r="Q82" s="214"/>
      <c r="R82" s="329">
        <v>14</v>
      </c>
      <c r="S82" s="267">
        <v>9.43</v>
      </c>
      <c r="T82" s="266" t="s">
        <v>220</v>
      </c>
      <c r="U82" s="324">
        <v>0</v>
      </c>
      <c r="V82" s="223">
        <f>S82+I82+G82</f>
        <v>172.75</v>
      </c>
      <c r="X82" s="251"/>
    </row>
    <row r="83" spans="1:24" ht="17.25">
      <c r="A83" s="298">
        <v>9</v>
      </c>
      <c r="B83" s="169" t="s">
        <v>290</v>
      </c>
      <c r="C83" s="268" t="s">
        <v>62</v>
      </c>
      <c r="D83" s="57" t="s">
        <v>15</v>
      </c>
      <c r="E83" s="75">
        <v>2003</v>
      </c>
      <c r="F83" s="59">
        <v>16</v>
      </c>
      <c r="G83" s="267">
        <v>39.67</v>
      </c>
      <c r="H83" s="12">
        <v>15</v>
      </c>
      <c r="I83" s="324">
        <v>40.86</v>
      </c>
      <c r="J83" s="319"/>
      <c r="K83" s="227"/>
      <c r="L83" s="226"/>
      <c r="M83" s="226"/>
      <c r="N83" s="213"/>
      <c r="O83" s="212"/>
      <c r="P83" s="213"/>
      <c r="Q83" s="214"/>
      <c r="R83" s="329" t="s">
        <v>220</v>
      </c>
      <c r="S83" s="267">
        <v>0</v>
      </c>
      <c r="T83" s="606">
        <v>3</v>
      </c>
      <c r="U83" s="324">
        <v>83.07</v>
      </c>
      <c r="V83" s="223">
        <f>U83+I83+G83</f>
        <v>163.6</v>
      </c>
      <c r="X83" s="251"/>
    </row>
    <row r="84" spans="1:24" ht="17.25">
      <c r="A84" s="298">
        <v>10</v>
      </c>
      <c r="B84" s="169" t="s">
        <v>242</v>
      </c>
      <c r="C84" s="268" t="s">
        <v>57</v>
      </c>
      <c r="D84" s="57" t="s">
        <v>40</v>
      </c>
      <c r="E84" s="75">
        <v>2004</v>
      </c>
      <c r="F84" s="59">
        <v>6</v>
      </c>
      <c r="G84" s="267">
        <v>73.21</v>
      </c>
      <c r="H84" s="12">
        <v>14</v>
      </c>
      <c r="I84" s="324">
        <v>42.7</v>
      </c>
      <c r="J84" s="320"/>
      <c r="K84" s="213"/>
      <c r="L84" s="226"/>
      <c r="M84" s="242"/>
      <c r="N84" s="213"/>
      <c r="O84" s="212"/>
      <c r="P84" s="242"/>
      <c r="Q84" s="262"/>
      <c r="R84" s="329">
        <v>11</v>
      </c>
      <c r="S84" s="267">
        <v>39.58</v>
      </c>
      <c r="T84" s="245"/>
      <c r="U84" s="308"/>
      <c r="V84" s="223">
        <f>S84+I84+G84</f>
        <v>155.49</v>
      </c>
      <c r="X84" s="251"/>
    </row>
    <row r="85" spans="1:24" ht="17.25">
      <c r="A85" s="298">
        <v>11</v>
      </c>
      <c r="B85" s="169" t="s">
        <v>39</v>
      </c>
      <c r="C85" s="268" t="s">
        <v>59</v>
      </c>
      <c r="D85" s="211" t="s">
        <v>2</v>
      </c>
      <c r="E85" s="210">
        <v>2003</v>
      </c>
      <c r="F85" s="605">
        <v>1</v>
      </c>
      <c r="G85" s="267">
        <v>100</v>
      </c>
      <c r="H85" s="12">
        <v>12</v>
      </c>
      <c r="I85" s="324">
        <v>54.84</v>
      </c>
      <c r="J85" s="319"/>
      <c r="K85" s="227"/>
      <c r="L85" s="226"/>
      <c r="M85" s="226"/>
      <c r="N85" s="213"/>
      <c r="O85" s="212"/>
      <c r="P85" s="213"/>
      <c r="Q85" s="262"/>
      <c r="R85" s="309"/>
      <c r="S85" s="245"/>
      <c r="T85" s="245"/>
      <c r="U85" s="308"/>
      <c r="V85" s="223">
        <f>I85+G85</f>
        <v>154.84</v>
      </c>
      <c r="X85" s="251"/>
    </row>
    <row r="86" spans="1:24" ht="17.25">
      <c r="A86" s="298">
        <v>12</v>
      </c>
      <c r="B86" s="171" t="s">
        <v>181</v>
      </c>
      <c r="C86" s="268" t="s">
        <v>59</v>
      </c>
      <c r="D86" s="57" t="s">
        <v>15</v>
      </c>
      <c r="E86" s="75">
        <v>2004</v>
      </c>
      <c r="F86" s="59">
        <v>7</v>
      </c>
      <c r="G86" s="267">
        <v>73.03</v>
      </c>
      <c r="H86" s="12">
        <v>6</v>
      </c>
      <c r="I86" s="324">
        <v>75.96</v>
      </c>
      <c r="J86" s="319"/>
      <c r="K86" s="227"/>
      <c r="L86" s="226"/>
      <c r="M86" s="226"/>
      <c r="N86" s="213"/>
      <c r="O86" s="212"/>
      <c r="P86" s="213"/>
      <c r="Q86" s="262"/>
      <c r="R86" s="309"/>
      <c r="S86" s="245"/>
      <c r="T86" s="245"/>
      <c r="U86" s="308"/>
      <c r="V86" s="223">
        <f>I86+G86</f>
        <v>148.99</v>
      </c>
      <c r="X86" s="251"/>
    </row>
    <row r="87" spans="1:24" ht="17.25">
      <c r="A87" s="298">
        <v>13</v>
      </c>
      <c r="B87" s="171" t="s">
        <v>169</v>
      </c>
      <c r="C87" s="268" t="s">
        <v>57</v>
      </c>
      <c r="D87" s="57" t="s">
        <v>40</v>
      </c>
      <c r="E87" s="75">
        <v>2005</v>
      </c>
      <c r="F87" s="59">
        <v>10</v>
      </c>
      <c r="G87" s="267">
        <v>67.67</v>
      </c>
      <c r="H87" s="12">
        <v>4</v>
      </c>
      <c r="I87" s="324">
        <v>80.88</v>
      </c>
      <c r="J87" s="218"/>
      <c r="K87" s="219"/>
      <c r="L87" s="219"/>
      <c r="M87" s="226"/>
      <c r="N87" s="213"/>
      <c r="O87" s="212"/>
      <c r="P87" s="213"/>
      <c r="Q87" s="262"/>
      <c r="R87" s="215"/>
      <c r="S87" s="219"/>
      <c r="T87" s="213"/>
      <c r="U87" s="220"/>
      <c r="V87" s="225">
        <f>I87+G87</f>
        <v>148.55</v>
      </c>
      <c r="X87" s="251"/>
    </row>
    <row r="88" spans="1:24" ht="17.25">
      <c r="A88" s="298">
        <v>14</v>
      </c>
      <c r="B88" s="169" t="s">
        <v>286</v>
      </c>
      <c r="C88" s="268" t="s">
        <v>62</v>
      </c>
      <c r="D88" s="57" t="s">
        <v>15</v>
      </c>
      <c r="E88" s="75">
        <v>2003</v>
      </c>
      <c r="F88" s="59">
        <v>20</v>
      </c>
      <c r="G88" s="267">
        <v>20.4</v>
      </c>
      <c r="H88" s="12">
        <v>20</v>
      </c>
      <c r="I88" s="324">
        <v>24.04</v>
      </c>
      <c r="J88" s="319"/>
      <c r="K88" s="227"/>
      <c r="L88" s="226"/>
      <c r="M88" s="226"/>
      <c r="N88" s="213"/>
      <c r="O88" s="212"/>
      <c r="P88" s="213"/>
      <c r="Q88" s="214"/>
      <c r="R88" s="329">
        <v>13</v>
      </c>
      <c r="S88" s="267">
        <v>29.57</v>
      </c>
      <c r="T88" s="266">
        <v>7</v>
      </c>
      <c r="U88" s="324">
        <v>69.53</v>
      </c>
      <c r="V88" s="223">
        <f>U88+S88+I88+G88</f>
        <v>143.54</v>
      </c>
      <c r="X88" s="251"/>
    </row>
    <row r="89" spans="1:24" ht="17.25">
      <c r="A89" s="298">
        <v>15</v>
      </c>
      <c r="B89" s="169" t="s">
        <v>172</v>
      </c>
      <c r="C89" s="171" t="s">
        <v>1299</v>
      </c>
      <c r="D89" s="57" t="s">
        <v>2</v>
      </c>
      <c r="E89" s="75">
        <v>2004</v>
      </c>
      <c r="F89" s="59" t="s">
        <v>220</v>
      </c>
      <c r="G89" s="267">
        <v>0</v>
      </c>
      <c r="H89" s="12">
        <v>10</v>
      </c>
      <c r="I89" s="324">
        <v>58.99</v>
      </c>
      <c r="J89" s="319"/>
      <c r="K89" s="227"/>
      <c r="L89" s="226"/>
      <c r="M89" s="226"/>
      <c r="N89" s="213"/>
      <c r="O89" s="212"/>
      <c r="P89" s="213"/>
      <c r="Q89" s="214"/>
      <c r="R89" s="329">
        <v>8</v>
      </c>
      <c r="S89" s="267">
        <v>58.96</v>
      </c>
      <c r="T89" s="266">
        <v>14</v>
      </c>
      <c r="U89" s="324">
        <v>25.42</v>
      </c>
      <c r="V89" s="223">
        <f>U89+S89+I89</f>
        <v>143.37</v>
      </c>
      <c r="X89" s="251"/>
    </row>
    <row r="90" spans="1:24" ht="17.25">
      <c r="A90" s="298">
        <v>16</v>
      </c>
      <c r="B90" s="169" t="s">
        <v>173</v>
      </c>
      <c r="C90" s="268" t="s">
        <v>67</v>
      </c>
      <c r="D90" s="57" t="s">
        <v>12</v>
      </c>
      <c r="E90" s="75">
        <v>2004</v>
      </c>
      <c r="F90" s="59">
        <v>23</v>
      </c>
      <c r="G90" s="267">
        <v>0.14</v>
      </c>
      <c r="H90" s="12">
        <v>8</v>
      </c>
      <c r="I90" s="324">
        <v>68.36</v>
      </c>
      <c r="J90" s="319"/>
      <c r="K90" s="227"/>
      <c r="L90" s="226"/>
      <c r="M90" s="226"/>
      <c r="N90" s="213"/>
      <c r="O90" s="212"/>
      <c r="P90" s="213"/>
      <c r="Q90" s="262"/>
      <c r="R90" s="329" t="s">
        <v>220</v>
      </c>
      <c r="S90" s="267">
        <v>0</v>
      </c>
      <c r="T90" s="266">
        <v>9</v>
      </c>
      <c r="U90" s="324">
        <v>63.98</v>
      </c>
      <c r="V90" s="223">
        <f>U90+I90+G90</f>
        <v>132.48</v>
      </c>
      <c r="X90" s="251"/>
    </row>
    <row r="91" spans="1:24" ht="17.25">
      <c r="A91" s="298">
        <v>17</v>
      </c>
      <c r="B91" s="171" t="s">
        <v>1073</v>
      </c>
      <c r="C91" s="171" t="s">
        <v>1291</v>
      </c>
      <c r="D91" s="57" t="s">
        <v>40</v>
      </c>
      <c r="E91" s="75">
        <v>2004</v>
      </c>
      <c r="F91" s="59">
        <v>4</v>
      </c>
      <c r="G91" s="267">
        <v>87.08</v>
      </c>
      <c r="H91" s="12">
        <v>17</v>
      </c>
      <c r="I91" s="324">
        <v>38.25</v>
      </c>
      <c r="J91" s="218"/>
      <c r="K91" s="212"/>
      <c r="L91" s="213"/>
      <c r="M91" s="212"/>
      <c r="N91" s="213"/>
      <c r="O91" s="212"/>
      <c r="P91" s="213"/>
      <c r="Q91" s="214"/>
      <c r="R91" s="330"/>
      <c r="S91" s="219"/>
      <c r="T91" s="216"/>
      <c r="U91" s="220"/>
      <c r="V91" s="221">
        <f>I91+G91</f>
        <v>125.33</v>
      </c>
      <c r="X91" s="251"/>
    </row>
    <row r="92" spans="1:24" ht="17.25">
      <c r="A92" s="298">
        <v>18</v>
      </c>
      <c r="B92" s="171" t="s">
        <v>191</v>
      </c>
      <c r="C92" s="268" t="s">
        <v>1036</v>
      </c>
      <c r="D92" s="57" t="s">
        <v>40</v>
      </c>
      <c r="E92" s="75">
        <v>2004</v>
      </c>
      <c r="F92" s="59">
        <v>21</v>
      </c>
      <c r="G92" s="267">
        <v>16.84</v>
      </c>
      <c r="H92" s="12">
        <v>19</v>
      </c>
      <c r="I92" s="324">
        <v>27.65</v>
      </c>
      <c r="J92" s="319"/>
      <c r="K92" s="227"/>
      <c r="L92" s="226"/>
      <c r="M92" s="226"/>
      <c r="N92" s="213"/>
      <c r="O92" s="212"/>
      <c r="P92" s="213"/>
      <c r="Q92" s="214"/>
      <c r="R92" s="329">
        <v>15</v>
      </c>
      <c r="S92" s="267">
        <v>1.99</v>
      </c>
      <c r="T92" s="266">
        <v>5</v>
      </c>
      <c r="U92" s="324">
        <v>76.42</v>
      </c>
      <c r="V92" s="223">
        <f>U92+S92+I92+G92</f>
        <v>122.9</v>
      </c>
      <c r="X92" s="251"/>
    </row>
    <row r="93" spans="1:24" ht="17.25">
      <c r="A93" s="298">
        <v>19</v>
      </c>
      <c r="B93" s="169" t="s">
        <v>188</v>
      </c>
      <c r="C93" s="268" t="s">
        <v>62</v>
      </c>
      <c r="D93" s="57" t="s">
        <v>15</v>
      </c>
      <c r="E93" s="75">
        <v>2004</v>
      </c>
      <c r="F93" s="59">
        <v>13</v>
      </c>
      <c r="G93" s="267">
        <v>53.31</v>
      </c>
      <c r="H93" s="12">
        <v>7</v>
      </c>
      <c r="I93" s="324">
        <v>69.59</v>
      </c>
      <c r="J93" s="319"/>
      <c r="K93" s="227"/>
      <c r="L93" s="226"/>
      <c r="M93" s="226"/>
      <c r="N93" s="213"/>
      <c r="O93" s="212"/>
      <c r="P93" s="213"/>
      <c r="Q93" s="262"/>
      <c r="R93" s="309"/>
      <c r="S93" s="245"/>
      <c r="T93" s="245"/>
      <c r="U93" s="308"/>
      <c r="V93" s="223">
        <f>I93+G93</f>
        <v>122.9</v>
      </c>
      <c r="X93" s="251"/>
    </row>
    <row r="94" spans="1:24" ht="17.25">
      <c r="A94" s="298">
        <v>20</v>
      </c>
      <c r="B94" s="171" t="s">
        <v>194</v>
      </c>
      <c r="C94" s="268" t="s">
        <v>57</v>
      </c>
      <c r="D94" s="57" t="s">
        <v>84</v>
      </c>
      <c r="E94" s="75">
        <v>2004</v>
      </c>
      <c r="F94" s="59">
        <v>27</v>
      </c>
      <c r="G94" s="267">
        <v>0</v>
      </c>
      <c r="H94" s="12">
        <v>29</v>
      </c>
      <c r="I94" s="324">
        <v>0</v>
      </c>
      <c r="J94" s="320"/>
      <c r="K94" s="213"/>
      <c r="L94" s="226"/>
      <c r="M94" s="242"/>
      <c r="N94" s="213"/>
      <c r="O94" s="212"/>
      <c r="P94" s="242"/>
      <c r="Q94" s="262"/>
      <c r="R94" s="329">
        <v>12</v>
      </c>
      <c r="S94" s="267">
        <v>34.78</v>
      </c>
      <c r="T94" s="266">
        <v>8</v>
      </c>
      <c r="U94" s="324">
        <v>64.26</v>
      </c>
      <c r="V94" s="223">
        <f>U94+S94+I94</f>
        <v>99.04</v>
      </c>
      <c r="X94" s="251"/>
    </row>
    <row r="95" spans="1:24" ht="17.25">
      <c r="A95" s="298">
        <v>21</v>
      </c>
      <c r="B95" s="169" t="s">
        <v>38</v>
      </c>
      <c r="C95" s="268" t="s">
        <v>58</v>
      </c>
      <c r="D95" s="57" t="s">
        <v>12</v>
      </c>
      <c r="E95" s="75">
        <v>2004</v>
      </c>
      <c r="F95" s="59">
        <v>19</v>
      </c>
      <c r="G95" s="267">
        <v>24.58</v>
      </c>
      <c r="H95" s="12">
        <v>9</v>
      </c>
      <c r="I95" s="324">
        <v>65.13</v>
      </c>
      <c r="J95" s="319"/>
      <c r="K95" s="227"/>
      <c r="L95" s="226"/>
      <c r="M95" s="226"/>
      <c r="N95" s="213"/>
      <c r="O95" s="212"/>
      <c r="P95" s="213"/>
      <c r="Q95" s="214"/>
      <c r="R95" s="309"/>
      <c r="S95" s="245"/>
      <c r="T95" s="245"/>
      <c r="U95" s="308"/>
      <c r="V95" s="223">
        <f>I95+G95</f>
        <v>89.71</v>
      </c>
      <c r="X95" s="251"/>
    </row>
    <row r="96" spans="1:24" ht="17.25">
      <c r="A96" s="298">
        <v>22</v>
      </c>
      <c r="B96" s="314" t="s">
        <v>1207</v>
      </c>
      <c r="C96" s="314" t="s">
        <v>1198</v>
      </c>
      <c r="D96" s="57"/>
      <c r="E96" s="75">
        <v>2003</v>
      </c>
      <c r="F96" s="59"/>
      <c r="G96" s="267"/>
      <c r="H96" s="12"/>
      <c r="I96" s="324"/>
      <c r="J96" s="319"/>
      <c r="K96" s="227"/>
      <c r="L96" s="226"/>
      <c r="M96" s="226"/>
      <c r="N96" s="213"/>
      <c r="O96" s="212"/>
      <c r="P96" s="213"/>
      <c r="Q96" s="214"/>
      <c r="R96" s="329"/>
      <c r="S96" s="267"/>
      <c r="T96" s="606">
        <v>2</v>
      </c>
      <c r="U96" s="324">
        <v>88.12</v>
      </c>
      <c r="V96" s="223">
        <f>U96</f>
        <v>88.12</v>
      </c>
      <c r="X96" s="251"/>
    </row>
    <row r="97" spans="1:24" ht="17.25">
      <c r="A97" s="298">
        <v>23</v>
      </c>
      <c r="B97" s="169" t="s">
        <v>285</v>
      </c>
      <c r="C97" s="268" t="s">
        <v>67</v>
      </c>
      <c r="D97" s="57" t="s">
        <v>12</v>
      </c>
      <c r="E97" s="75">
        <v>2004</v>
      </c>
      <c r="F97" s="59">
        <v>22</v>
      </c>
      <c r="G97" s="267">
        <v>5.45</v>
      </c>
      <c r="H97" s="12" t="s">
        <v>220</v>
      </c>
      <c r="I97" s="324">
        <v>0</v>
      </c>
      <c r="J97" s="218"/>
      <c r="K97" s="219"/>
      <c r="L97" s="219"/>
      <c r="M97" s="226"/>
      <c r="N97" s="226"/>
      <c r="O97" s="213"/>
      <c r="P97" s="227"/>
      <c r="Q97" s="262"/>
      <c r="R97" s="329">
        <v>5</v>
      </c>
      <c r="S97" s="267">
        <v>73.13</v>
      </c>
      <c r="T97" s="266" t="s">
        <v>220</v>
      </c>
      <c r="U97" s="324">
        <v>0</v>
      </c>
      <c r="V97" s="223">
        <f>S97+G97</f>
        <v>78.58</v>
      </c>
      <c r="X97" s="10"/>
    </row>
    <row r="98" spans="1:24" ht="17.25">
      <c r="A98" s="298">
        <v>24</v>
      </c>
      <c r="B98" s="169" t="s">
        <v>1035</v>
      </c>
      <c r="C98" s="268" t="s">
        <v>529</v>
      </c>
      <c r="D98" s="57" t="s">
        <v>2</v>
      </c>
      <c r="E98" s="75">
        <v>2003</v>
      </c>
      <c r="F98" s="59">
        <v>9</v>
      </c>
      <c r="G98" s="267">
        <v>70.06</v>
      </c>
      <c r="H98" s="12">
        <v>25</v>
      </c>
      <c r="I98" s="324">
        <v>8.14</v>
      </c>
      <c r="J98" s="218"/>
      <c r="K98" s="212"/>
      <c r="L98" s="213"/>
      <c r="M98" s="212"/>
      <c r="N98" s="213"/>
      <c r="O98" s="212"/>
      <c r="P98" s="213"/>
      <c r="Q98" s="214"/>
      <c r="R98" s="329">
        <v>16</v>
      </c>
      <c r="S98" s="267">
        <v>0</v>
      </c>
      <c r="T98" s="266" t="s">
        <v>220</v>
      </c>
      <c r="U98" s="324">
        <v>0</v>
      </c>
      <c r="V98" s="221">
        <f>I98+G98</f>
        <v>78.2</v>
      </c>
      <c r="X98" s="10"/>
    </row>
    <row r="99" spans="1:24" ht="17.25">
      <c r="A99" s="298">
        <v>25</v>
      </c>
      <c r="B99" s="169" t="s">
        <v>196</v>
      </c>
      <c r="C99" s="171" t="s">
        <v>1298</v>
      </c>
      <c r="D99" s="57" t="s">
        <v>84</v>
      </c>
      <c r="E99" s="75">
        <v>2004</v>
      </c>
      <c r="F99" s="59" t="s">
        <v>220</v>
      </c>
      <c r="G99" s="267">
        <v>0</v>
      </c>
      <c r="H99" s="12">
        <v>22</v>
      </c>
      <c r="I99" s="324">
        <v>18.97</v>
      </c>
      <c r="J99" s="218"/>
      <c r="K99" s="212"/>
      <c r="L99" s="213"/>
      <c r="M99" s="212"/>
      <c r="N99" s="216"/>
      <c r="O99" s="212"/>
      <c r="P99" s="213"/>
      <c r="Q99" s="214"/>
      <c r="R99" s="329">
        <v>18</v>
      </c>
      <c r="S99" s="267">
        <v>0</v>
      </c>
      <c r="T99" s="266">
        <v>11</v>
      </c>
      <c r="U99" s="324">
        <v>54.83</v>
      </c>
      <c r="V99" s="221">
        <f>U99+I99</f>
        <v>73.8</v>
      </c>
      <c r="X99" s="10"/>
    </row>
    <row r="100" spans="1:24" ht="17.25">
      <c r="A100" s="298">
        <v>26</v>
      </c>
      <c r="B100" s="171" t="s">
        <v>187</v>
      </c>
      <c r="C100" s="171" t="s">
        <v>1292</v>
      </c>
      <c r="D100" s="57" t="s">
        <v>40</v>
      </c>
      <c r="E100" s="75">
        <v>2004</v>
      </c>
      <c r="F100" s="59">
        <v>17</v>
      </c>
      <c r="G100" s="267">
        <v>29.9</v>
      </c>
      <c r="H100" s="12">
        <v>16</v>
      </c>
      <c r="I100" s="324">
        <v>40.63</v>
      </c>
      <c r="J100" s="218"/>
      <c r="K100" s="212"/>
      <c r="L100" s="213"/>
      <c r="M100" s="212"/>
      <c r="N100" s="213"/>
      <c r="O100" s="212"/>
      <c r="P100" s="213"/>
      <c r="Q100" s="262"/>
      <c r="R100" s="215"/>
      <c r="S100" s="219"/>
      <c r="T100" s="213"/>
      <c r="U100" s="220"/>
      <c r="V100" s="223">
        <f>I100+G100</f>
        <v>70.53</v>
      </c>
      <c r="X100" s="10"/>
    </row>
    <row r="101" spans="1:24" ht="17.25">
      <c r="A101" s="298">
        <v>27</v>
      </c>
      <c r="B101" s="171" t="s">
        <v>288</v>
      </c>
      <c r="C101" s="268" t="s">
        <v>1292</v>
      </c>
      <c r="D101" s="318" t="s">
        <v>15</v>
      </c>
      <c r="E101" s="210">
        <v>2003</v>
      </c>
      <c r="F101" s="240"/>
      <c r="G101" s="212"/>
      <c r="H101" s="213"/>
      <c r="I101" s="217"/>
      <c r="J101" s="218"/>
      <c r="K101" s="212"/>
      <c r="L101" s="213"/>
      <c r="M101" s="212"/>
      <c r="N101" s="213"/>
      <c r="O101" s="212"/>
      <c r="P101" s="213"/>
      <c r="Q101" s="262"/>
      <c r="R101" s="329">
        <v>6</v>
      </c>
      <c r="S101" s="267">
        <v>66.69</v>
      </c>
      <c r="T101" s="266" t="s">
        <v>220</v>
      </c>
      <c r="U101" s="324">
        <v>0</v>
      </c>
      <c r="V101" s="223">
        <f>S101</f>
        <v>66.69</v>
      </c>
      <c r="X101" s="10"/>
    </row>
    <row r="102" spans="1:22" ht="17.25">
      <c r="A102" s="298">
        <v>28</v>
      </c>
      <c r="B102" s="171" t="s">
        <v>192</v>
      </c>
      <c r="C102" s="268" t="s">
        <v>62</v>
      </c>
      <c r="D102" s="57" t="s">
        <v>82</v>
      </c>
      <c r="E102" s="75">
        <v>2004</v>
      </c>
      <c r="F102" s="59">
        <v>18</v>
      </c>
      <c r="G102" s="267">
        <v>25.21</v>
      </c>
      <c r="H102" s="12">
        <v>24</v>
      </c>
      <c r="I102" s="324">
        <v>9.29</v>
      </c>
      <c r="J102" s="218"/>
      <c r="K102" s="212"/>
      <c r="L102" s="216"/>
      <c r="M102" s="212"/>
      <c r="N102" s="216"/>
      <c r="O102" s="212"/>
      <c r="P102" s="216"/>
      <c r="Q102" s="214"/>
      <c r="R102" s="330"/>
      <c r="S102" s="219"/>
      <c r="T102" s="216"/>
      <c r="U102" s="220"/>
      <c r="V102" s="221">
        <f>I102+G102</f>
        <v>34.5</v>
      </c>
    </row>
    <row r="103" spans="1:22" ht="17.25">
      <c r="A103" s="298">
        <v>29</v>
      </c>
      <c r="B103" s="171" t="s">
        <v>243</v>
      </c>
      <c r="C103" s="268" t="s">
        <v>1292</v>
      </c>
      <c r="D103" s="318" t="s">
        <v>2</v>
      </c>
      <c r="E103" s="210">
        <v>2004</v>
      </c>
      <c r="F103" s="240"/>
      <c r="G103" s="212"/>
      <c r="H103" s="213"/>
      <c r="I103" s="217"/>
      <c r="J103" s="218"/>
      <c r="K103" s="212"/>
      <c r="L103" s="219"/>
      <c r="M103" s="226"/>
      <c r="N103" s="213"/>
      <c r="O103" s="212"/>
      <c r="P103" s="227"/>
      <c r="Q103" s="262"/>
      <c r="R103" s="215"/>
      <c r="S103" s="219"/>
      <c r="T103" s="266">
        <v>13</v>
      </c>
      <c r="U103" s="324">
        <v>33.63</v>
      </c>
      <c r="V103" s="223">
        <f>U103</f>
        <v>33.63</v>
      </c>
    </row>
    <row r="104" spans="1:22" ht="17.25">
      <c r="A104" s="298">
        <v>30</v>
      </c>
      <c r="B104" s="169" t="s">
        <v>168</v>
      </c>
      <c r="C104" s="316" t="s">
        <v>59</v>
      </c>
      <c r="D104" s="57" t="s">
        <v>12</v>
      </c>
      <c r="E104" s="75">
        <v>2004</v>
      </c>
      <c r="F104" s="59">
        <v>26</v>
      </c>
      <c r="G104" s="267">
        <v>0</v>
      </c>
      <c r="H104" s="12">
        <v>21</v>
      </c>
      <c r="I104" s="324">
        <v>19.89</v>
      </c>
      <c r="J104" s="319"/>
      <c r="K104" s="227"/>
      <c r="L104" s="226"/>
      <c r="M104" s="226"/>
      <c r="N104" s="213"/>
      <c r="O104" s="212"/>
      <c r="P104" s="213"/>
      <c r="Q104" s="214"/>
      <c r="R104" s="309"/>
      <c r="S104" s="245"/>
      <c r="T104" s="245"/>
      <c r="U104" s="308"/>
      <c r="V104" s="223">
        <f>I104</f>
        <v>19.89</v>
      </c>
    </row>
    <row r="105" spans="1:22" ht="17.25">
      <c r="A105" s="298">
        <v>31</v>
      </c>
      <c r="B105" s="169" t="s">
        <v>289</v>
      </c>
      <c r="C105" s="171" t="s">
        <v>1301</v>
      </c>
      <c r="D105" s="57" t="s">
        <v>15</v>
      </c>
      <c r="E105" s="75">
        <v>2004</v>
      </c>
      <c r="F105" s="59" t="s">
        <v>220</v>
      </c>
      <c r="G105" s="267">
        <v>0</v>
      </c>
      <c r="H105" s="12">
        <v>23</v>
      </c>
      <c r="I105" s="324">
        <v>10.6</v>
      </c>
      <c r="J105" s="319"/>
      <c r="K105" s="227"/>
      <c r="L105" s="226"/>
      <c r="M105" s="226"/>
      <c r="N105" s="213"/>
      <c r="O105" s="212"/>
      <c r="P105" s="213"/>
      <c r="Q105" s="214"/>
      <c r="R105" s="309"/>
      <c r="S105" s="245"/>
      <c r="T105" s="245"/>
      <c r="U105" s="308"/>
      <c r="V105" s="223">
        <f>I105</f>
        <v>10.6</v>
      </c>
    </row>
    <row r="106" spans="1:22" ht="17.25">
      <c r="A106" s="298">
        <v>32</v>
      </c>
      <c r="B106" s="171" t="s">
        <v>182</v>
      </c>
      <c r="C106" s="171" t="s">
        <v>1300</v>
      </c>
      <c r="D106" s="57" t="s">
        <v>82</v>
      </c>
      <c r="E106" s="75">
        <v>2003</v>
      </c>
      <c r="F106" s="59" t="s">
        <v>220</v>
      </c>
      <c r="G106" s="267">
        <v>0</v>
      </c>
      <c r="H106" s="12">
        <v>26</v>
      </c>
      <c r="I106" s="324">
        <v>5.76</v>
      </c>
      <c r="J106" s="319"/>
      <c r="K106" s="227"/>
      <c r="L106" s="226"/>
      <c r="M106" s="226"/>
      <c r="N106" s="213"/>
      <c r="O106" s="212"/>
      <c r="P106" s="213"/>
      <c r="Q106" s="214"/>
      <c r="R106" s="309"/>
      <c r="S106" s="245"/>
      <c r="T106" s="245"/>
      <c r="U106" s="308"/>
      <c r="V106" s="223">
        <f>I106</f>
        <v>5.76</v>
      </c>
    </row>
    <row r="107" spans="1:22" ht="17.25">
      <c r="A107" s="298">
        <v>33</v>
      </c>
      <c r="B107" s="171" t="s">
        <v>1024</v>
      </c>
      <c r="C107" s="171" t="s">
        <v>1302</v>
      </c>
      <c r="D107" s="57"/>
      <c r="E107" s="75">
        <v>2003</v>
      </c>
      <c r="F107" s="59">
        <v>24</v>
      </c>
      <c r="G107" s="267">
        <v>0</v>
      </c>
      <c r="H107" s="12" t="s">
        <v>220</v>
      </c>
      <c r="I107" s="324">
        <v>0</v>
      </c>
      <c r="J107" s="218"/>
      <c r="K107" s="212"/>
      <c r="L107" s="213"/>
      <c r="M107" s="212"/>
      <c r="N107" s="213"/>
      <c r="O107" s="212"/>
      <c r="P107" s="213"/>
      <c r="Q107" s="214"/>
      <c r="R107" s="215"/>
      <c r="S107" s="219"/>
      <c r="T107" s="213"/>
      <c r="U107" s="220"/>
      <c r="V107" s="225">
        <f>I107</f>
        <v>0</v>
      </c>
    </row>
    <row r="108" spans="1:22" ht="17.25">
      <c r="A108" s="298">
        <v>34</v>
      </c>
      <c r="B108" s="171" t="s">
        <v>190</v>
      </c>
      <c r="C108" s="171" t="s">
        <v>1302</v>
      </c>
      <c r="D108" s="57" t="s">
        <v>84</v>
      </c>
      <c r="E108" s="75">
        <v>2004</v>
      </c>
      <c r="F108" s="59">
        <v>25</v>
      </c>
      <c r="G108" s="267">
        <v>0</v>
      </c>
      <c r="H108" s="12">
        <v>27</v>
      </c>
      <c r="I108" s="324">
        <v>0</v>
      </c>
      <c r="J108" s="218"/>
      <c r="K108" s="219"/>
      <c r="L108" s="219"/>
      <c r="M108" s="226"/>
      <c r="N108" s="213"/>
      <c r="O108" s="212"/>
      <c r="P108" s="213"/>
      <c r="Q108" s="262"/>
      <c r="R108" s="215"/>
      <c r="S108" s="219"/>
      <c r="T108" s="213"/>
      <c r="U108" s="220"/>
      <c r="V108" s="225">
        <f>I108</f>
        <v>0</v>
      </c>
    </row>
    <row r="109" spans="1:22" ht="17.25">
      <c r="A109" s="298">
        <v>35</v>
      </c>
      <c r="B109" s="171" t="s">
        <v>185</v>
      </c>
      <c r="C109" s="268" t="s">
        <v>529</v>
      </c>
      <c r="D109" s="57" t="s">
        <v>82</v>
      </c>
      <c r="E109" s="75">
        <v>2003</v>
      </c>
      <c r="F109" s="240"/>
      <c r="G109" s="212"/>
      <c r="H109" s="222"/>
      <c r="I109" s="302"/>
      <c r="J109" s="218"/>
      <c r="K109" s="219"/>
      <c r="L109" s="219"/>
      <c r="M109" s="226"/>
      <c r="N109" s="226"/>
      <c r="O109" s="213"/>
      <c r="P109" s="227"/>
      <c r="Q109" s="262"/>
      <c r="R109" s="329" t="s">
        <v>220</v>
      </c>
      <c r="S109" s="267">
        <v>0</v>
      </c>
      <c r="T109" s="266" t="s">
        <v>220</v>
      </c>
      <c r="U109" s="324">
        <v>0</v>
      </c>
      <c r="V109" s="223">
        <f>U109</f>
        <v>0</v>
      </c>
    </row>
    <row r="110" spans="1:22" ht="17.25">
      <c r="A110" s="298">
        <v>36</v>
      </c>
      <c r="B110" s="171" t="s">
        <v>179</v>
      </c>
      <c r="C110" s="268" t="s">
        <v>529</v>
      </c>
      <c r="D110" s="57" t="s">
        <v>40</v>
      </c>
      <c r="E110" s="210">
        <v>2003</v>
      </c>
      <c r="F110" s="240"/>
      <c r="G110" s="212"/>
      <c r="H110" s="12">
        <v>28</v>
      </c>
      <c r="I110" s="324">
        <v>0</v>
      </c>
      <c r="J110" s="319"/>
      <c r="K110" s="227"/>
      <c r="L110" s="226"/>
      <c r="M110" s="226"/>
      <c r="N110" s="213"/>
      <c r="O110" s="212"/>
      <c r="P110" s="213"/>
      <c r="Q110" s="214"/>
      <c r="R110" s="309"/>
      <c r="S110" s="245"/>
      <c r="T110" s="245"/>
      <c r="U110" s="308"/>
      <c r="V110" s="223">
        <f>I110</f>
        <v>0</v>
      </c>
    </row>
    <row r="111" spans="1:22" ht="18" thickBot="1">
      <c r="A111" s="299">
        <v>37</v>
      </c>
      <c r="B111" s="401" t="s">
        <v>193</v>
      </c>
      <c r="C111" s="317" t="s">
        <v>67</v>
      </c>
      <c r="D111" s="58" t="s">
        <v>15</v>
      </c>
      <c r="E111" s="76">
        <v>2003</v>
      </c>
      <c r="F111" s="65" t="s">
        <v>220</v>
      </c>
      <c r="G111" s="312">
        <v>0</v>
      </c>
      <c r="H111" s="56" t="s">
        <v>220</v>
      </c>
      <c r="I111" s="325">
        <v>0</v>
      </c>
      <c r="J111" s="321"/>
      <c r="K111" s="231"/>
      <c r="L111" s="229"/>
      <c r="M111" s="229"/>
      <c r="N111" s="230"/>
      <c r="O111" s="228"/>
      <c r="P111" s="230"/>
      <c r="Q111" s="326"/>
      <c r="R111" s="331" t="s">
        <v>220</v>
      </c>
      <c r="S111" s="312">
        <v>0</v>
      </c>
      <c r="T111" s="313" t="s">
        <v>220</v>
      </c>
      <c r="U111" s="325">
        <v>0</v>
      </c>
      <c r="V111" s="232">
        <f>U111</f>
        <v>0</v>
      </c>
    </row>
    <row r="112" spans="1:17" ht="17.25">
      <c r="A112" s="235"/>
      <c r="C112" s="234"/>
      <c r="D112" s="235"/>
      <c r="E112" s="235"/>
      <c r="F112" s="246"/>
      <c r="G112" s="247"/>
      <c r="J112" s="234"/>
      <c r="K112" s="234"/>
      <c r="L112" s="237"/>
      <c r="M112" s="237"/>
      <c r="N112" s="235"/>
      <c r="O112" s="241"/>
      <c r="P112" s="235"/>
      <c r="Q112" s="241"/>
    </row>
    <row r="113" spans="1:17" ht="24" thickBot="1">
      <c r="A113" s="235"/>
      <c r="B113" s="523" t="s">
        <v>1329</v>
      </c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235"/>
      <c r="Q113" s="241"/>
    </row>
    <row r="114" spans="1:22" ht="16.5" customHeight="1" thickBot="1">
      <c r="A114" s="524" t="s">
        <v>69</v>
      </c>
      <c r="B114" s="517" t="s">
        <v>64</v>
      </c>
      <c r="C114" s="527" t="s">
        <v>63</v>
      </c>
      <c r="D114" s="530" t="s">
        <v>65</v>
      </c>
      <c r="E114" s="527" t="s">
        <v>66</v>
      </c>
      <c r="F114" s="533" t="s">
        <v>1031</v>
      </c>
      <c r="G114" s="534"/>
      <c r="H114" s="534"/>
      <c r="I114" s="535"/>
      <c r="J114" s="546" t="s">
        <v>1277</v>
      </c>
      <c r="K114" s="547"/>
      <c r="L114" s="547"/>
      <c r="M114" s="547"/>
      <c r="N114" s="547"/>
      <c r="O114" s="547"/>
      <c r="P114" s="547"/>
      <c r="Q114" s="548"/>
      <c r="R114" s="533" t="s">
        <v>1278</v>
      </c>
      <c r="S114" s="534"/>
      <c r="T114" s="534"/>
      <c r="U114" s="535"/>
      <c r="V114" s="549" t="s">
        <v>1319</v>
      </c>
    </row>
    <row r="115" spans="1:22" ht="15.75" customHeight="1" thickBot="1">
      <c r="A115" s="525"/>
      <c r="B115" s="518"/>
      <c r="C115" s="528"/>
      <c r="D115" s="531"/>
      <c r="E115" s="528"/>
      <c r="F115" s="514" t="s">
        <v>1279</v>
      </c>
      <c r="G115" s="515"/>
      <c r="H115" s="515" t="s">
        <v>1280</v>
      </c>
      <c r="I115" s="516"/>
      <c r="J115" s="522" t="s">
        <v>1281</v>
      </c>
      <c r="K115" s="520"/>
      <c r="L115" s="520" t="s">
        <v>1282</v>
      </c>
      <c r="M115" s="520"/>
      <c r="N115" s="513" t="s">
        <v>1283</v>
      </c>
      <c r="O115" s="513"/>
      <c r="P115" s="520" t="s">
        <v>1284</v>
      </c>
      <c r="Q115" s="521"/>
      <c r="R115" s="542" t="s">
        <v>1285</v>
      </c>
      <c r="S115" s="543"/>
      <c r="T115" s="544" t="s">
        <v>1286</v>
      </c>
      <c r="U115" s="545"/>
      <c r="V115" s="550"/>
    </row>
    <row r="116" spans="1:22" ht="15.75" customHeight="1" thickBot="1">
      <c r="A116" s="526"/>
      <c r="B116" s="519"/>
      <c r="C116" s="529"/>
      <c r="D116" s="532"/>
      <c r="E116" s="529"/>
      <c r="F116" s="50" t="s">
        <v>54</v>
      </c>
      <c r="G116" s="86" t="s">
        <v>55</v>
      </c>
      <c r="H116" s="87" t="s">
        <v>54</v>
      </c>
      <c r="I116" s="162" t="s">
        <v>55</v>
      </c>
      <c r="J116" s="163" t="s">
        <v>54</v>
      </c>
      <c r="K116" s="164" t="s">
        <v>55</v>
      </c>
      <c r="L116" s="165" t="s">
        <v>54</v>
      </c>
      <c r="M116" s="164" t="s">
        <v>55</v>
      </c>
      <c r="N116" s="165" t="s">
        <v>54</v>
      </c>
      <c r="O116" s="164" t="s">
        <v>55</v>
      </c>
      <c r="P116" s="165" t="s">
        <v>54</v>
      </c>
      <c r="Q116" s="166" t="s">
        <v>55</v>
      </c>
      <c r="R116" s="130" t="s">
        <v>54</v>
      </c>
      <c r="S116" s="126" t="s">
        <v>55</v>
      </c>
      <c r="T116" s="127" t="s">
        <v>54</v>
      </c>
      <c r="U116" s="128" t="s">
        <v>55</v>
      </c>
      <c r="V116" s="551"/>
    </row>
    <row r="117" spans="1:24" ht="17.25">
      <c r="A117" s="297">
        <v>1</v>
      </c>
      <c r="B117" s="402" t="s">
        <v>41</v>
      </c>
      <c r="C117" s="203" t="s">
        <v>530</v>
      </c>
      <c r="D117" s="81" t="s">
        <v>2</v>
      </c>
      <c r="E117" s="83">
        <v>2004</v>
      </c>
      <c r="F117" s="603">
        <v>1</v>
      </c>
      <c r="G117" s="311">
        <v>100</v>
      </c>
      <c r="H117" s="291">
        <v>5</v>
      </c>
      <c r="I117" s="306">
        <v>81.76</v>
      </c>
      <c r="J117" s="67">
        <v>4</v>
      </c>
      <c r="K117" s="292">
        <v>140.13</v>
      </c>
      <c r="L117" s="621" t="s">
        <v>1121</v>
      </c>
      <c r="M117" s="292">
        <v>75</v>
      </c>
      <c r="N117" s="131" t="s">
        <v>1124</v>
      </c>
      <c r="O117" s="131" t="s">
        <v>1212</v>
      </c>
      <c r="P117" s="621" t="s">
        <v>1121</v>
      </c>
      <c r="Q117" s="303" t="s">
        <v>1134</v>
      </c>
      <c r="R117" s="405">
        <v>4</v>
      </c>
      <c r="S117" s="129">
        <v>98.9</v>
      </c>
      <c r="T117" s="611">
        <v>1</v>
      </c>
      <c r="U117" s="323">
        <v>100</v>
      </c>
      <c r="V117" s="409">
        <f>Q117+O117+K117+G117</f>
        <v>526.62</v>
      </c>
      <c r="X117" s="10"/>
    </row>
    <row r="118" spans="1:24" ht="17.25">
      <c r="A118" s="298">
        <v>2</v>
      </c>
      <c r="B118" s="403" t="s">
        <v>45</v>
      </c>
      <c r="C118" s="204" t="s">
        <v>530</v>
      </c>
      <c r="D118" s="57" t="s">
        <v>2</v>
      </c>
      <c r="E118" s="75">
        <v>2004</v>
      </c>
      <c r="F118" s="605">
        <v>2</v>
      </c>
      <c r="G118" s="267">
        <v>90.42</v>
      </c>
      <c r="H118" s="609">
        <v>1</v>
      </c>
      <c r="I118" s="307">
        <v>100</v>
      </c>
      <c r="J118" s="55">
        <v>13</v>
      </c>
      <c r="K118" s="12">
        <v>132.87</v>
      </c>
      <c r="L118" s="622" t="s">
        <v>1121</v>
      </c>
      <c r="M118" s="12">
        <v>75</v>
      </c>
      <c r="N118" s="47" t="s">
        <v>1125</v>
      </c>
      <c r="O118" s="47" t="s">
        <v>1213</v>
      </c>
      <c r="P118" s="47" t="s">
        <v>1124</v>
      </c>
      <c r="Q118" s="139" t="s">
        <v>1219</v>
      </c>
      <c r="R118" s="610">
        <v>3</v>
      </c>
      <c r="S118" s="13">
        <v>98.97</v>
      </c>
      <c r="T118" s="606">
        <v>2</v>
      </c>
      <c r="U118" s="324">
        <v>95.32</v>
      </c>
      <c r="V118" s="410">
        <f>Q118+O118+K118+I118</f>
        <v>469.71000000000004</v>
      </c>
      <c r="X118" s="10"/>
    </row>
    <row r="119" spans="1:24" ht="17.25">
      <c r="A119" s="298">
        <v>3</v>
      </c>
      <c r="B119" s="404" t="s">
        <v>436</v>
      </c>
      <c r="C119" s="204" t="s">
        <v>530</v>
      </c>
      <c r="D119" s="57"/>
      <c r="E119" s="75">
        <v>2003</v>
      </c>
      <c r="F119" s="59">
        <v>6</v>
      </c>
      <c r="G119" s="267">
        <v>67.78</v>
      </c>
      <c r="H119" s="243">
        <v>14</v>
      </c>
      <c r="I119" s="307">
        <v>31.29</v>
      </c>
      <c r="J119" s="55">
        <v>43</v>
      </c>
      <c r="K119" s="12">
        <v>97.05</v>
      </c>
      <c r="L119" s="12" t="s">
        <v>220</v>
      </c>
      <c r="M119" s="47" t="s">
        <v>581</v>
      </c>
      <c r="N119" s="47" t="s">
        <v>1126</v>
      </c>
      <c r="O119" s="47" t="s">
        <v>1214</v>
      </c>
      <c r="P119" s="47" t="s">
        <v>1142</v>
      </c>
      <c r="Q119" s="139" t="s">
        <v>1220</v>
      </c>
      <c r="R119" s="610">
        <v>2</v>
      </c>
      <c r="S119" s="13">
        <v>99.93</v>
      </c>
      <c r="T119" s="147"/>
      <c r="U119" s="200"/>
      <c r="V119" s="411">
        <f>S119+Q119+O119+K119</f>
        <v>416.25000000000006</v>
      </c>
      <c r="X119" s="10"/>
    </row>
    <row r="120" spans="1:24" ht="17.25">
      <c r="A120" s="298">
        <v>4</v>
      </c>
      <c r="B120" s="403" t="s">
        <v>42</v>
      </c>
      <c r="C120" s="204" t="s">
        <v>530</v>
      </c>
      <c r="D120" s="57" t="s">
        <v>2</v>
      </c>
      <c r="E120" s="75">
        <v>2003</v>
      </c>
      <c r="F120" s="59">
        <v>12</v>
      </c>
      <c r="G120" s="267">
        <v>1.92</v>
      </c>
      <c r="H120" s="243">
        <v>4</v>
      </c>
      <c r="I120" s="307">
        <v>82.94</v>
      </c>
      <c r="J120" s="55">
        <v>71</v>
      </c>
      <c r="K120" s="12">
        <v>0</v>
      </c>
      <c r="L120" s="12" t="s">
        <v>220</v>
      </c>
      <c r="M120" s="47" t="s">
        <v>581</v>
      </c>
      <c r="N120" s="47" t="s">
        <v>1127</v>
      </c>
      <c r="O120" s="47" t="s">
        <v>1215</v>
      </c>
      <c r="P120" s="47" t="s">
        <v>1143</v>
      </c>
      <c r="Q120" s="139" t="s">
        <v>1221</v>
      </c>
      <c r="R120" s="406">
        <v>5</v>
      </c>
      <c r="S120" s="13">
        <v>78.9</v>
      </c>
      <c r="T120" s="606">
        <v>3</v>
      </c>
      <c r="U120" s="324">
        <v>88.85</v>
      </c>
      <c r="V120" s="410">
        <f>U120+S120+O120+I120</f>
        <v>366</v>
      </c>
      <c r="X120" s="10"/>
    </row>
    <row r="121" spans="1:24" ht="17.25">
      <c r="A121" s="298">
        <v>5</v>
      </c>
      <c r="B121" s="403" t="s">
        <v>111</v>
      </c>
      <c r="C121" s="204" t="s">
        <v>530</v>
      </c>
      <c r="D121" s="57"/>
      <c r="E121" s="75">
        <v>2004</v>
      </c>
      <c r="F121" s="605">
        <v>3</v>
      </c>
      <c r="G121" s="267">
        <v>82.32</v>
      </c>
      <c r="H121" s="243">
        <v>13</v>
      </c>
      <c r="I121" s="307">
        <v>31.37</v>
      </c>
      <c r="J121" s="55" t="s">
        <v>220</v>
      </c>
      <c r="K121" s="12">
        <v>0</v>
      </c>
      <c r="L121" s="12" t="s">
        <v>220</v>
      </c>
      <c r="M121" s="47" t="s">
        <v>581</v>
      </c>
      <c r="N121" s="47" t="s">
        <v>1128</v>
      </c>
      <c r="O121" s="47" t="s">
        <v>1216</v>
      </c>
      <c r="P121" s="47" t="s">
        <v>1144</v>
      </c>
      <c r="Q121" s="139" t="s">
        <v>1222</v>
      </c>
      <c r="R121" s="406">
        <v>7</v>
      </c>
      <c r="S121" s="13">
        <v>71.54</v>
      </c>
      <c r="T121" s="266">
        <v>7</v>
      </c>
      <c r="U121" s="324">
        <v>55.81</v>
      </c>
      <c r="V121" s="411">
        <f>S121+Q121+O121+G121</f>
        <v>350.02000000000004</v>
      </c>
      <c r="X121" s="10"/>
    </row>
    <row r="122" spans="1:24" ht="17.25">
      <c r="A122" s="298">
        <v>6</v>
      </c>
      <c r="B122" s="403" t="s">
        <v>44</v>
      </c>
      <c r="C122" s="204" t="s">
        <v>57</v>
      </c>
      <c r="D122" s="57" t="s">
        <v>2</v>
      </c>
      <c r="E122" s="75">
        <v>2003</v>
      </c>
      <c r="F122" s="59">
        <v>4</v>
      </c>
      <c r="G122" s="267">
        <v>77.21</v>
      </c>
      <c r="H122" s="609">
        <v>2</v>
      </c>
      <c r="I122" s="307">
        <v>97.56</v>
      </c>
      <c r="J122" s="218"/>
      <c r="K122" s="219"/>
      <c r="L122" s="216"/>
      <c r="M122" s="219"/>
      <c r="N122" s="216"/>
      <c r="O122" s="219"/>
      <c r="P122" s="216"/>
      <c r="Q122" s="407"/>
      <c r="R122" s="406">
        <v>9</v>
      </c>
      <c r="S122" s="13">
        <v>54.04</v>
      </c>
      <c r="T122" s="266">
        <v>5</v>
      </c>
      <c r="U122" s="324">
        <v>73.81</v>
      </c>
      <c r="V122" s="181">
        <f>U122+S122+I122+G122</f>
        <v>302.62</v>
      </c>
      <c r="X122" s="10"/>
    </row>
    <row r="123" spans="1:26" ht="17.25">
      <c r="A123" s="298">
        <v>7</v>
      </c>
      <c r="B123" s="403" t="s">
        <v>47</v>
      </c>
      <c r="C123" s="204" t="s">
        <v>62</v>
      </c>
      <c r="D123" s="57" t="s">
        <v>2</v>
      </c>
      <c r="E123" s="75">
        <v>2003</v>
      </c>
      <c r="F123" s="59">
        <v>8</v>
      </c>
      <c r="G123" s="267">
        <v>52.13</v>
      </c>
      <c r="H123" s="243">
        <v>10</v>
      </c>
      <c r="I123" s="307">
        <v>52.2</v>
      </c>
      <c r="J123" s="218"/>
      <c r="K123" s="219"/>
      <c r="L123" s="213"/>
      <c r="M123" s="219"/>
      <c r="N123" s="213"/>
      <c r="O123" s="219"/>
      <c r="P123" s="213"/>
      <c r="Q123" s="407"/>
      <c r="R123" s="610">
        <v>1</v>
      </c>
      <c r="S123" s="13">
        <v>100</v>
      </c>
      <c r="T123" s="266">
        <v>4</v>
      </c>
      <c r="U123" s="324">
        <v>82.39</v>
      </c>
      <c r="V123" s="170">
        <f>U123+S123+I123+G123</f>
        <v>286.71999999999997</v>
      </c>
      <c r="X123" s="10"/>
      <c r="Y123" s="288"/>
      <c r="Z123" s="288"/>
    </row>
    <row r="124" spans="1:26" ht="17.25">
      <c r="A124" s="298">
        <v>8</v>
      </c>
      <c r="B124" s="134" t="s">
        <v>113</v>
      </c>
      <c r="C124" s="204" t="s">
        <v>1292</v>
      </c>
      <c r="D124" s="57" t="s">
        <v>15</v>
      </c>
      <c r="E124" s="75">
        <v>2004</v>
      </c>
      <c r="F124" s="59" t="s">
        <v>220</v>
      </c>
      <c r="G124" s="267">
        <v>0</v>
      </c>
      <c r="H124" s="243">
        <v>12</v>
      </c>
      <c r="I124" s="307">
        <v>44.18</v>
      </c>
      <c r="J124" s="55">
        <v>19</v>
      </c>
      <c r="K124" s="12">
        <v>127.5</v>
      </c>
      <c r="L124" s="622" t="s">
        <v>1121</v>
      </c>
      <c r="M124" s="12">
        <v>75</v>
      </c>
      <c r="N124" s="47" t="s">
        <v>220</v>
      </c>
      <c r="O124" s="47" t="s">
        <v>581</v>
      </c>
      <c r="P124" s="47" t="s">
        <v>1141</v>
      </c>
      <c r="Q124" s="139" t="s">
        <v>581</v>
      </c>
      <c r="R124" s="215"/>
      <c r="S124" s="219"/>
      <c r="T124" s="147"/>
      <c r="U124" s="200"/>
      <c r="V124" s="170">
        <f>M124+K124+I124</f>
        <v>246.68</v>
      </c>
      <c r="X124" s="285"/>
      <c r="Y124" s="288"/>
      <c r="Z124" s="288"/>
    </row>
    <row r="125" spans="1:24" ht="18.75" customHeight="1">
      <c r="A125" s="298">
        <v>9</v>
      </c>
      <c r="B125" s="403" t="s">
        <v>114</v>
      </c>
      <c r="C125" s="204" t="s">
        <v>62</v>
      </c>
      <c r="D125" s="57" t="s">
        <v>2</v>
      </c>
      <c r="E125" s="75">
        <v>2004</v>
      </c>
      <c r="F125" s="59">
        <v>14</v>
      </c>
      <c r="G125" s="267">
        <v>0</v>
      </c>
      <c r="H125" s="609">
        <v>3</v>
      </c>
      <c r="I125" s="307">
        <v>88.84</v>
      </c>
      <c r="J125" s="218"/>
      <c r="K125" s="219"/>
      <c r="L125" s="219"/>
      <c r="M125" s="226"/>
      <c r="N125" s="213"/>
      <c r="O125" s="219"/>
      <c r="P125" s="227"/>
      <c r="Q125" s="262"/>
      <c r="R125" s="406">
        <v>8</v>
      </c>
      <c r="S125" s="13">
        <v>71.47</v>
      </c>
      <c r="T125" s="266">
        <v>11</v>
      </c>
      <c r="U125" s="324">
        <v>31.72</v>
      </c>
      <c r="V125" s="170">
        <f>U125+S125+I125+G125</f>
        <v>192.03</v>
      </c>
      <c r="X125" s="10"/>
    </row>
    <row r="126" spans="1:24" ht="16.5" customHeight="1">
      <c r="A126" s="298">
        <v>10</v>
      </c>
      <c r="B126" s="403" t="s">
        <v>43</v>
      </c>
      <c r="C126" s="204" t="s">
        <v>61</v>
      </c>
      <c r="D126" s="57" t="s">
        <v>2</v>
      </c>
      <c r="E126" s="75">
        <v>2003</v>
      </c>
      <c r="F126" s="59">
        <v>9</v>
      </c>
      <c r="G126" s="267">
        <v>42.71</v>
      </c>
      <c r="H126" s="243">
        <v>11</v>
      </c>
      <c r="I126" s="307">
        <v>45.83</v>
      </c>
      <c r="J126" s="218"/>
      <c r="K126" s="219"/>
      <c r="L126" s="216"/>
      <c r="M126" s="219"/>
      <c r="N126" s="213"/>
      <c r="O126" s="219"/>
      <c r="P126" s="216"/>
      <c r="Q126" s="407"/>
      <c r="R126" s="406">
        <v>6</v>
      </c>
      <c r="S126" s="13">
        <v>71.69</v>
      </c>
      <c r="T126" s="266">
        <v>12</v>
      </c>
      <c r="U126" s="324">
        <v>23.07</v>
      </c>
      <c r="V126" s="181">
        <f>U126+S126+I126+G126</f>
        <v>183.29999999999998</v>
      </c>
      <c r="X126" s="10"/>
    </row>
    <row r="127" spans="1:24" ht="17.25">
      <c r="A127" s="298">
        <v>11</v>
      </c>
      <c r="B127" s="403" t="s">
        <v>435</v>
      </c>
      <c r="C127" s="204" t="s">
        <v>57</v>
      </c>
      <c r="D127" s="57" t="s">
        <v>1038</v>
      </c>
      <c r="E127" s="75">
        <v>2004</v>
      </c>
      <c r="F127" s="59">
        <v>10</v>
      </c>
      <c r="G127" s="267">
        <v>10.54</v>
      </c>
      <c r="H127" s="243">
        <v>6</v>
      </c>
      <c r="I127" s="307">
        <v>75</v>
      </c>
      <c r="J127" s="218"/>
      <c r="K127" s="219"/>
      <c r="L127" s="219"/>
      <c r="M127" s="226"/>
      <c r="N127" s="213"/>
      <c r="O127" s="219"/>
      <c r="P127" s="213"/>
      <c r="Q127" s="262"/>
      <c r="R127" s="406">
        <v>11</v>
      </c>
      <c r="S127" s="13">
        <v>35.44</v>
      </c>
      <c r="T127" s="266">
        <v>10</v>
      </c>
      <c r="U127" s="324">
        <v>44.97</v>
      </c>
      <c r="V127" s="201">
        <f>U127+S127+I127+G127</f>
        <v>165.95</v>
      </c>
      <c r="X127" s="259"/>
    </row>
    <row r="128" spans="1:24" ht="17.25">
      <c r="A128" s="298">
        <v>12</v>
      </c>
      <c r="B128" s="403" t="s">
        <v>46</v>
      </c>
      <c r="C128" s="204" t="s">
        <v>57</v>
      </c>
      <c r="D128" s="57" t="s">
        <v>2</v>
      </c>
      <c r="E128" s="75">
        <v>2003</v>
      </c>
      <c r="F128" s="59">
        <v>5</v>
      </c>
      <c r="G128" s="267">
        <v>70.66</v>
      </c>
      <c r="H128" s="243">
        <v>7</v>
      </c>
      <c r="I128" s="307">
        <v>67.06</v>
      </c>
      <c r="J128" s="218"/>
      <c r="K128" s="219"/>
      <c r="L128" s="213"/>
      <c r="M128" s="219"/>
      <c r="N128" s="213"/>
      <c r="O128" s="219"/>
      <c r="P128" s="213"/>
      <c r="Q128" s="407"/>
      <c r="R128" s="215"/>
      <c r="S128" s="219"/>
      <c r="T128" s="147"/>
      <c r="U128" s="200"/>
      <c r="V128" s="201">
        <f>I128+G128</f>
        <v>137.72</v>
      </c>
      <c r="X128" s="259"/>
    </row>
    <row r="129" spans="1:24" ht="17.25">
      <c r="A129" s="298">
        <v>13</v>
      </c>
      <c r="B129" s="403" t="s">
        <v>112</v>
      </c>
      <c r="C129" s="204" t="s">
        <v>57</v>
      </c>
      <c r="D129" s="57" t="s">
        <v>1038</v>
      </c>
      <c r="E129" s="75">
        <v>2004</v>
      </c>
      <c r="F129" s="59">
        <v>11</v>
      </c>
      <c r="G129" s="267">
        <v>4.15</v>
      </c>
      <c r="H129" s="243">
        <v>8</v>
      </c>
      <c r="I129" s="307">
        <v>54.64</v>
      </c>
      <c r="J129" s="218"/>
      <c r="K129" s="219"/>
      <c r="L129" s="219"/>
      <c r="M129" s="226"/>
      <c r="N129" s="213"/>
      <c r="O129" s="219"/>
      <c r="P129" s="213"/>
      <c r="Q129" s="262"/>
      <c r="R129" s="406">
        <v>13</v>
      </c>
      <c r="S129" s="13">
        <v>4.63</v>
      </c>
      <c r="T129" s="266">
        <v>6</v>
      </c>
      <c r="U129" s="324">
        <v>66.95</v>
      </c>
      <c r="V129" s="201">
        <f>U129+S129+I129+G129</f>
        <v>130.37</v>
      </c>
      <c r="X129" s="260"/>
    </row>
    <row r="130" spans="1:24" ht="17.25">
      <c r="A130" s="298">
        <v>14</v>
      </c>
      <c r="B130" s="404" t="s">
        <v>117</v>
      </c>
      <c r="C130" s="204" t="s">
        <v>57</v>
      </c>
      <c r="D130" s="57" t="s">
        <v>12</v>
      </c>
      <c r="E130" s="75"/>
      <c r="F130" s="84"/>
      <c r="G130" s="147"/>
      <c r="H130" s="243">
        <v>9</v>
      </c>
      <c r="I130" s="307">
        <v>54.56</v>
      </c>
      <c r="J130" s="218"/>
      <c r="K130" s="226"/>
      <c r="L130" s="226"/>
      <c r="M130" s="226"/>
      <c r="N130" s="213"/>
      <c r="O130" s="219"/>
      <c r="P130" s="213"/>
      <c r="Q130" s="407"/>
      <c r="R130" s="406">
        <v>10</v>
      </c>
      <c r="S130" s="13">
        <v>35.74</v>
      </c>
      <c r="T130" s="191"/>
      <c r="U130" s="412"/>
      <c r="V130" s="170">
        <f>S130+I130</f>
        <v>90.30000000000001</v>
      </c>
      <c r="X130" s="259"/>
    </row>
    <row r="131" spans="1:24" ht="17.25">
      <c r="A131" s="298">
        <v>15</v>
      </c>
      <c r="B131" s="134" t="s">
        <v>117</v>
      </c>
      <c r="C131" s="204" t="s">
        <v>57</v>
      </c>
      <c r="D131" s="57" t="s">
        <v>12</v>
      </c>
      <c r="E131" s="75">
        <v>2003</v>
      </c>
      <c r="F131" s="59">
        <v>7</v>
      </c>
      <c r="G131" s="267">
        <v>58.09</v>
      </c>
      <c r="H131" s="243"/>
      <c r="I131" s="293"/>
      <c r="J131" s="300"/>
      <c r="K131" s="244"/>
      <c r="L131" s="244"/>
      <c r="M131" s="244"/>
      <c r="N131" s="244"/>
      <c r="O131" s="243"/>
      <c r="P131" s="245"/>
      <c r="Q131" s="261"/>
      <c r="R131" s="309"/>
      <c r="S131" s="245"/>
      <c r="T131" s="191"/>
      <c r="U131" s="412"/>
      <c r="V131" s="170">
        <f>G131</f>
        <v>58.09</v>
      </c>
      <c r="X131" s="259"/>
    </row>
    <row r="132" spans="1:24" ht="17.25">
      <c r="A132" s="298">
        <v>16</v>
      </c>
      <c r="B132" s="404" t="s">
        <v>115</v>
      </c>
      <c r="C132" s="204" t="s">
        <v>61</v>
      </c>
      <c r="D132" s="57" t="s">
        <v>15</v>
      </c>
      <c r="E132" s="75">
        <v>2003</v>
      </c>
      <c r="F132" s="59" t="s">
        <v>220</v>
      </c>
      <c r="G132" s="267">
        <v>0</v>
      </c>
      <c r="H132" s="243">
        <v>15</v>
      </c>
      <c r="I132" s="307">
        <v>1.42</v>
      </c>
      <c r="J132" s="218"/>
      <c r="K132" s="226"/>
      <c r="L132" s="226"/>
      <c r="M132" s="226"/>
      <c r="N132" s="213"/>
      <c r="O132" s="219"/>
      <c r="P132" s="227"/>
      <c r="Q132" s="262"/>
      <c r="R132" s="406">
        <v>12</v>
      </c>
      <c r="S132" s="13">
        <v>11.4</v>
      </c>
      <c r="T132" s="266">
        <v>9</v>
      </c>
      <c r="U132" s="324">
        <v>45.05</v>
      </c>
      <c r="V132" s="170">
        <f>U132+S132+I132</f>
        <v>57.87</v>
      </c>
      <c r="X132" s="259"/>
    </row>
    <row r="133" spans="1:22" ht="17.25">
      <c r="A133" s="298">
        <v>17</v>
      </c>
      <c r="B133" s="134" t="s">
        <v>632</v>
      </c>
      <c r="C133" s="204" t="s">
        <v>1292</v>
      </c>
      <c r="D133" s="250" t="s">
        <v>15</v>
      </c>
      <c r="E133" s="75">
        <v>2003</v>
      </c>
      <c r="F133" s="202"/>
      <c r="G133" s="199"/>
      <c r="H133" s="222"/>
      <c r="I133" s="302"/>
      <c r="J133" s="218"/>
      <c r="K133" s="219"/>
      <c r="L133" s="219"/>
      <c r="M133" s="226"/>
      <c r="N133" s="226"/>
      <c r="O133" s="213"/>
      <c r="P133" s="227"/>
      <c r="Q133" s="262"/>
      <c r="R133" s="215"/>
      <c r="S133" s="219"/>
      <c r="T133" s="266">
        <v>8</v>
      </c>
      <c r="U133" s="324">
        <v>46.3</v>
      </c>
      <c r="V133" s="170">
        <f>U133</f>
        <v>46.3</v>
      </c>
    </row>
    <row r="134" spans="1:22" ht="17.25">
      <c r="A134" s="298">
        <v>18</v>
      </c>
      <c r="B134" s="403" t="s">
        <v>437</v>
      </c>
      <c r="C134" s="204" t="s">
        <v>57</v>
      </c>
      <c r="D134" s="57"/>
      <c r="E134" s="75"/>
      <c r="F134" s="59" t="s">
        <v>220</v>
      </c>
      <c r="G134" s="267">
        <v>0</v>
      </c>
      <c r="H134" s="243">
        <v>16</v>
      </c>
      <c r="I134" s="307">
        <v>0</v>
      </c>
      <c r="J134" s="218"/>
      <c r="K134" s="219"/>
      <c r="L134" s="219"/>
      <c r="M134" s="226"/>
      <c r="N134" s="226"/>
      <c r="O134" s="213"/>
      <c r="P134" s="227"/>
      <c r="Q134" s="262"/>
      <c r="R134" s="406" t="s">
        <v>220</v>
      </c>
      <c r="S134" s="13">
        <v>0</v>
      </c>
      <c r="T134" s="266">
        <v>13</v>
      </c>
      <c r="U134" s="324">
        <v>0</v>
      </c>
      <c r="V134" s="170">
        <f>U134</f>
        <v>0</v>
      </c>
    </row>
    <row r="135" spans="1:22" ht="17.25">
      <c r="A135" s="298">
        <v>19</v>
      </c>
      <c r="B135" s="404" t="s">
        <v>119</v>
      </c>
      <c r="C135" s="204" t="s">
        <v>1294</v>
      </c>
      <c r="D135" s="57" t="s">
        <v>15</v>
      </c>
      <c r="E135" s="75">
        <v>2003</v>
      </c>
      <c r="F135" s="84"/>
      <c r="G135" s="147"/>
      <c r="H135" s="213"/>
      <c r="I135" s="220"/>
      <c r="J135" s="218"/>
      <c r="K135" s="226"/>
      <c r="L135" s="226"/>
      <c r="M135" s="226"/>
      <c r="N135" s="226"/>
      <c r="O135" s="213"/>
      <c r="P135" s="227"/>
      <c r="Q135" s="262"/>
      <c r="R135" s="406">
        <v>14</v>
      </c>
      <c r="S135" s="13">
        <v>0</v>
      </c>
      <c r="T135" s="191"/>
      <c r="U135" s="412"/>
      <c r="V135" s="170">
        <f>S135</f>
        <v>0</v>
      </c>
    </row>
    <row r="136" spans="1:22" ht="17.25">
      <c r="A136" s="298">
        <v>20</v>
      </c>
      <c r="B136" s="134" t="s">
        <v>1023</v>
      </c>
      <c r="C136" s="204" t="s">
        <v>529</v>
      </c>
      <c r="D136" s="57"/>
      <c r="E136" s="75">
        <v>2003</v>
      </c>
      <c r="F136" s="59">
        <v>13</v>
      </c>
      <c r="G136" s="267">
        <v>0</v>
      </c>
      <c r="H136" s="243" t="s">
        <v>220</v>
      </c>
      <c r="I136" s="307">
        <v>0</v>
      </c>
      <c r="J136" s="218"/>
      <c r="K136" s="226"/>
      <c r="L136" s="226"/>
      <c r="M136" s="226"/>
      <c r="N136" s="226"/>
      <c r="O136" s="213"/>
      <c r="P136" s="227"/>
      <c r="Q136" s="262"/>
      <c r="R136" s="309"/>
      <c r="S136" s="245"/>
      <c r="T136" s="191"/>
      <c r="U136" s="412"/>
      <c r="V136" s="170">
        <f>I136</f>
        <v>0</v>
      </c>
    </row>
    <row r="137" spans="1:22" ht="18" thickBot="1">
      <c r="A137" s="299">
        <v>21</v>
      </c>
      <c r="B137" s="135" t="s">
        <v>1048</v>
      </c>
      <c r="C137" s="205" t="s">
        <v>1293</v>
      </c>
      <c r="D137" s="58"/>
      <c r="E137" s="76">
        <v>2004</v>
      </c>
      <c r="F137" s="65" t="s">
        <v>220</v>
      </c>
      <c r="G137" s="312">
        <v>0</v>
      </c>
      <c r="H137" s="295">
        <v>17</v>
      </c>
      <c r="I137" s="310">
        <v>0</v>
      </c>
      <c r="J137" s="301"/>
      <c r="K137" s="296"/>
      <c r="L137" s="296"/>
      <c r="M137" s="296"/>
      <c r="N137" s="296"/>
      <c r="O137" s="295"/>
      <c r="P137" s="294"/>
      <c r="Q137" s="304"/>
      <c r="R137" s="408">
        <v>15</v>
      </c>
      <c r="S137" s="64">
        <v>0</v>
      </c>
      <c r="T137" s="313">
        <v>14</v>
      </c>
      <c r="U137" s="325">
        <v>0</v>
      </c>
      <c r="V137" s="172">
        <f>S137</f>
        <v>0</v>
      </c>
    </row>
  </sheetData>
  <sheetProtection/>
  <mergeCells count="108">
    <mergeCell ref="J29:Q29"/>
    <mergeCell ref="J49:Q49"/>
    <mergeCell ref="J72:Q72"/>
    <mergeCell ref="R72:U72"/>
    <mergeCell ref="V72:V74"/>
    <mergeCell ref="J114:Q114"/>
    <mergeCell ref="R30:S30"/>
    <mergeCell ref="T30:U30"/>
    <mergeCell ref="R29:U29"/>
    <mergeCell ref="R49:U49"/>
    <mergeCell ref="B1:O1"/>
    <mergeCell ref="A2:A4"/>
    <mergeCell ref="B2:B4"/>
    <mergeCell ref="C2:C4"/>
    <mergeCell ref="D2:D4"/>
    <mergeCell ref="E2:E4"/>
    <mergeCell ref="F2:I2"/>
    <mergeCell ref="R50:S50"/>
    <mergeCell ref="T50:U50"/>
    <mergeCell ref="J2:Q2"/>
    <mergeCell ref="R2:U2"/>
    <mergeCell ref="V2:V4"/>
    <mergeCell ref="J3:K3"/>
    <mergeCell ref="L3:M3"/>
    <mergeCell ref="N3:O3"/>
    <mergeCell ref="P3:Q3"/>
    <mergeCell ref="V49:V51"/>
    <mergeCell ref="R73:S73"/>
    <mergeCell ref="T73:U73"/>
    <mergeCell ref="R114:U114"/>
    <mergeCell ref="V114:V116"/>
    <mergeCell ref="R115:S115"/>
    <mergeCell ref="T115:U115"/>
    <mergeCell ref="V29:V31"/>
    <mergeCell ref="F3:G3"/>
    <mergeCell ref="H3:I3"/>
    <mergeCell ref="R3:S3"/>
    <mergeCell ref="T3:U3"/>
    <mergeCell ref="B21:O21"/>
    <mergeCell ref="B22:B24"/>
    <mergeCell ref="C22:C24"/>
    <mergeCell ref="D22:D24"/>
    <mergeCell ref="L30:M30"/>
    <mergeCell ref="A22:A24"/>
    <mergeCell ref="E22:E24"/>
    <mergeCell ref="F22:I22"/>
    <mergeCell ref="J22:Q22"/>
    <mergeCell ref="R22:U22"/>
    <mergeCell ref="V22:V24"/>
    <mergeCell ref="F23:G23"/>
    <mergeCell ref="H23:I23"/>
    <mergeCell ref="J23:K23"/>
    <mergeCell ref="L23:M23"/>
    <mergeCell ref="P50:Q50"/>
    <mergeCell ref="N23:O23"/>
    <mergeCell ref="P23:Q23"/>
    <mergeCell ref="R23:S23"/>
    <mergeCell ref="T23:U23"/>
    <mergeCell ref="N115:O115"/>
    <mergeCell ref="P115:Q115"/>
    <mergeCell ref="P73:Q73"/>
    <mergeCell ref="B28:O28"/>
    <mergeCell ref="B48:O48"/>
    <mergeCell ref="A114:A116"/>
    <mergeCell ref="B114:B116"/>
    <mergeCell ref="C114:C116"/>
    <mergeCell ref="D114:D116"/>
    <mergeCell ref="E114:E116"/>
    <mergeCell ref="F114:I114"/>
    <mergeCell ref="H115:I115"/>
    <mergeCell ref="A72:A74"/>
    <mergeCell ref="B72:B74"/>
    <mergeCell ref="C72:C74"/>
    <mergeCell ref="D72:D74"/>
    <mergeCell ref="E72:E74"/>
    <mergeCell ref="F72:I72"/>
    <mergeCell ref="A49:A51"/>
    <mergeCell ref="B49:B51"/>
    <mergeCell ref="C49:C51"/>
    <mergeCell ref="D49:D51"/>
    <mergeCell ref="E49:E51"/>
    <mergeCell ref="F49:I49"/>
    <mergeCell ref="A29:A31"/>
    <mergeCell ref="C29:C31"/>
    <mergeCell ref="D29:D31"/>
    <mergeCell ref="E29:E31"/>
    <mergeCell ref="F29:I29"/>
    <mergeCell ref="H30:I30"/>
    <mergeCell ref="J115:K115"/>
    <mergeCell ref="L115:M115"/>
    <mergeCell ref="J73:K73"/>
    <mergeCell ref="L73:M73"/>
    <mergeCell ref="J50:K50"/>
    <mergeCell ref="L50:M50"/>
    <mergeCell ref="B71:O71"/>
    <mergeCell ref="B113:O113"/>
    <mergeCell ref="H73:I73"/>
    <mergeCell ref="F115:G115"/>
    <mergeCell ref="N73:O73"/>
    <mergeCell ref="F50:G50"/>
    <mergeCell ref="H50:I50"/>
    <mergeCell ref="F73:G73"/>
    <mergeCell ref="B29:B31"/>
    <mergeCell ref="P30:Q30"/>
    <mergeCell ref="N30:O30"/>
    <mergeCell ref="N50:O50"/>
    <mergeCell ref="F30:G30"/>
    <mergeCell ref="J30:K30"/>
  </mergeCells>
  <printOptions/>
  <pageMargins left="0.25" right="0.25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62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5.8515625" style="0" customWidth="1"/>
    <col min="2" max="2" width="22.28125" style="0" customWidth="1"/>
    <col min="3" max="3" width="14.421875" style="0" customWidth="1"/>
    <col min="4" max="4" width="7.7109375" style="0" customWidth="1"/>
    <col min="5" max="5" width="6.8515625" style="0" customWidth="1"/>
    <col min="6" max="6" width="7.00390625" style="0" customWidth="1"/>
    <col min="9" max="9" width="9.140625" style="8" customWidth="1"/>
    <col min="10" max="11" width="9.140625" style="11" customWidth="1"/>
  </cols>
  <sheetData>
    <row r="2" spans="1:8" ht="21">
      <c r="A2" s="28"/>
      <c r="B2" s="553" t="s">
        <v>515</v>
      </c>
      <c r="C2" s="553"/>
      <c r="D2" s="553"/>
      <c r="E2" s="553"/>
      <c r="F2" s="553"/>
      <c r="G2" s="553"/>
      <c r="H2" s="8"/>
    </row>
    <row r="3" spans="1:8" ht="18.75">
      <c r="A3" s="73" t="s">
        <v>511</v>
      </c>
      <c r="C3" s="54" t="s">
        <v>525</v>
      </c>
      <c r="D3" s="8"/>
      <c r="E3" s="8"/>
      <c r="F3" s="8"/>
      <c r="G3" s="8"/>
      <c r="H3" s="8"/>
    </row>
    <row r="4" spans="1:10" ht="16.5">
      <c r="A4" s="7" t="s">
        <v>69</v>
      </c>
      <c r="B4" s="17" t="s">
        <v>70</v>
      </c>
      <c r="C4" s="17" t="s">
        <v>71</v>
      </c>
      <c r="D4" s="17" t="s">
        <v>72</v>
      </c>
      <c r="E4" s="17" t="s">
        <v>524</v>
      </c>
      <c r="F4" s="17" t="s">
        <v>198</v>
      </c>
      <c r="G4" s="17" t="s">
        <v>75</v>
      </c>
      <c r="H4" s="17" t="s">
        <v>222</v>
      </c>
      <c r="I4" s="43" t="s">
        <v>526</v>
      </c>
      <c r="J4" s="30" t="s">
        <v>53</v>
      </c>
    </row>
    <row r="5" spans="1:10" ht="15.75">
      <c r="A5" s="2">
        <v>1</v>
      </c>
      <c r="B5" t="s">
        <v>45</v>
      </c>
      <c r="C5" t="s">
        <v>7</v>
      </c>
      <c r="D5" s="8" t="s">
        <v>40</v>
      </c>
      <c r="E5" s="8">
        <v>511</v>
      </c>
      <c r="F5" s="8">
        <v>2004</v>
      </c>
      <c r="G5" s="6">
        <v>0.011643518518518518</v>
      </c>
      <c r="H5" s="8">
        <v>1</v>
      </c>
      <c r="I5" s="31">
        <v>120</v>
      </c>
      <c r="J5" s="11">
        <f>200-G5/G$5*100</f>
        <v>100</v>
      </c>
    </row>
    <row r="6" spans="1:10" ht="15.75">
      <c r="A6" s="2">
        <v>3</v>
      </c>
      <c r="B6" t="s">
        <v>41</v>
      </c>
      <c r="C6" t="s">
        <v>7</v>
      </c>
      <c r="D6" s="8" t="s">
        <v>40</v>
      </c>
      <c r="E6" s="8">
        <v>522</v>
      </c>
      <c r="F6" s="8">
        <v>2004</v>
      </c>
      <c r="G6" s="6">
        <v>0.011840277777777778</v>
      </c>
      <c r="H6" s="8">
        <v>3</v>
      </c>
      <c r="I6" s="31">
        <v>117.97</v>
      </c>
      <c r="J6" s="11">
        <f aca="true" t="shared" si="0" ref="J6:J16">200-G6/G$5*100</f>
        <v>98.31013916500994</v>
      </c>
    </row>
    <row r="7" spans="1:10" ht="15.75">
      <c r="A7" s="2">
        <v>5</v>
      </c>
      <c r="B7" t="s">
        <v>43</v>
      </c>
      <c r="C7" t="s">
        <v>7</v>
      </c>
      <c r="D7" s="8" t="s">
        <v>2</v>
      </c>
      <c r="E7" s="8">
        <v>530</v>
      </c>
      <c r="F7" s="8">
        <v>2003</v>
      </c>
      <c r="G7" s="6">
        <v>0.01238425925925926</v>
      </c>
      <c r="H7" s="8">
        <v>5</v>
      </c>
      <c r="I7" s="31">
        <v>112.37</v>
      </c>
      <c r="J7" s="11">
        <f t="shared" si="0"/>
        <v>93.63817097415506</v>
      </c>
    </row>
    <row r="8" spans="1:10" ht="15.75">
      <c r="A8" s="2">
        <v>6</v>
      </c>
      <c r="B8" t="s">
        <v>47</v>
      </c>
      <c r="C8" t="s">
        <v>7</v>
      </c>
      <c r="D8" s="8" t="s">
        <v>2</v>
      </c>
      <c r="E8" s="8">
        <v>513</v>
      </c>
      <c r="F8" s="8">
        <v>2003</v>
      </c>
      <c r="G8" s="6">
        <v>0.012418981481481482</v>
      </c>
      <c r="H8" s="8">
        <v>6</v>
      </c>
      <c r="I8" s="31">
        <v>112.01</v>
      </c>
      <c r="J8" s="11">
        <f t="shared" si="0"/>
        <v>93.33996023856858</v>
      </c>
    </row>
    <row r="9" spans="1:10" ht="15.75">
      <c r="A9" s="2">
        <v>7</v>
      </c>
      <c r="B9" t="s">
        <v>42</v>
      </c>
      <c r="C9" t="s">
        <v>7</v>
      </c>
      <c r="D9" s="8" t="s">
        <v>2</v>
      </c>
      <c r="E9" s="8">
        <v>524</v>
      </c>
      <c r="F9" s="8">
        <v>2003</v>
      </c>
      <c r="G9" s="6">
        <v>0.012858796296296297</v>
      </c>
      <c r="H9" s="8">
        <v>7</v>
      </c>
      <c r="I9" s="31">
        <v>107.48</v>
      </c>
      <c r="J9" s="11">
        <f t="shared" si="0"/>
        <v>89.56262425447315</v>
      </c>
    </row>
    <row r="10" spans="1:10" ht="15.75">
      <c r="A10" s="2">
        <v>9</v>
      </c>
      <c r="B10" t="s">
        <v>112</v>
      </c>
      <c r="C10" t="s">
        <v>7</v>
      </c>
      <c r="D10" s="8" t="s">
        <v>40</v>
      </c>
      <c r="E10" s="8">
        <v>517</v>
      </c>
      <c r="F10" s="8">
        <v>2004</v>
      </c>
      <c r="G10" s="6">
        <v>0.013125</v>
      </c>
      <c r="H10" s="8">
        <v>9</v>
      </c>
      <c r="I10" s="31">
        <v>104.73</v>
      </c>
      <c r="J10" s="11">
        <f t="shared" si="0"/>
        <v>87.27634194831013</v>
      </c>
    </row>
    <row r="11" spans="1:10" ht="15.75">
      <c r="A11" s="2">
        <v>10</v>
      </c>
      <c r="B11" t="s">
        <v>44</v>
      </c>
      <c r="C11" t="s">
        <v>7</v>
      </c>
      <c r="D11" s="8" t="s">
        <v>2</v>
      </c>
      <c r="E11" s="8">
        <v>526</v>
      </c>
      <c r="F11" s="8">
        <v>2003</v>
      </c>
      <c r="G11" s="6">
        <v>0.013402777777777777</v>
      </c>
      <c r="H11" s="8">
        <v>10</v>
      </c>
      <c r="I11" s="31">
        <v>101.87</v>
      </c>
      <c r="J11" s="11">
        <f t="shared" si="0"/>
        <v>84.8906560636183</v>
      </c>
    </row>
    <row r="12" spans="1:10" ht="15.75">
      <c r="A12" s="2">
        <v>11</v>
      </c>
      <c r="B12" t="s">
        <v>114</v>
      </c>
      <c r="C12" t="s">
        <v>7</v>
      </c>
      <c r="D12" s="8" t="s">
        <v>2</v>
      </c>
      <c r="E12" s="8">
        <v>509</v>
      </c>
      <c r="F12" s="8">
        <v>2004</v>
      </c>
      <c r="G12" s="6">
        <v>0.013564814814814816</v>
      </c>
      <c r="H12" s="8">
        <v>11</v>
      </c>
      <c r="I12" s="31">
        <v>100.2</v>
      </c>
      <c r="J12" s="11">
        <f t="shared" si="0"/>
        <v>83.49900596421469</v>
      </c>
    </row>
    <row r="13" spans="1:10" ht="15.75">
      <c r="A13" s="2">
        <v>12</v>
      </c>
      <c r="B13" t="s">
        <v>46</v>
      </c>
      <c r="C13" t="s">
        <v>7</v>
      </c>
      <c r="D13" s="8" t="s">
        <v>2</v>
      </c>
      <c r="E13" s="8">
        <v>515</v>
      </c>
      <c r="F13" s="8">
        <v>2003</v>
      </c>
      <c r="G13" s="6">
        <v>0.013842592592592594</v>
      </c>
      <c r="H13" s="8">
        <v>12</v>
      </c>
      <c r="I13" s="31">
        <v>97.34</v>
      </c>
      <c r="J13" s="11">
        <f t="shared" si="0"/>
        <v>81.11332007952285</v>
      </c>
    </row>
    <row r="14" spans="1:10" ht="15.75">
      <c r="A14" s="2">
        <v>15</v>
      </c>
      <c r="B14" t="s">
        <v>435</v>
      </c>
      <c r="C14" t="s">
        <v>7</v>
      </c>
      <c r="D14" s="8" t="s">
        <v>40</v>
      </c>
      <c r="E14" s="8">
        <v>502</v>
      </c>
      <c r="F14" s="8">
        <v>2004</v>
      </c>
      <c r="G14" s="6">
        <v>0.01476851851851852</v>
      </c>
      <c r="H14" s="8">
        <v>15</v>
      </c>
      <c r="I14" s="31">
        <v>87.79</v>
      </c>
      <c r="J14" s="11">
        <f t="shared" si="0"/>
        <v>73.1610337972167</v>
      </c>
    </row>
    <row r="15" spans="1:10" ht="15.75">
      <c r="A15" s="2">
        <v>16</v>
      </c>
      <c r="B15" t="s">
        <v>111</v>
      </c>
      <c r="C15" t="s">
        <v>7</v>
      </c>
      <c r="D15" s="8" t="s">
        <v>40</v>
      </c>
      <c r="E15" s="8">
        <v>505</v>
      </c>
      <c r="F15" s="8">
        <v>2004</v>
      </c>
      <c r="G15" s="6">
        <v>0.01521990740740741</v>
      </c>
      <c r="H15" s="8">
        <v>16</v>
      </c>
      <c r="I15" s="31">
        <v>83.14</v>
      </c>
      <c r="J15" s="11">
        <f t="shared" si="0"/>
        <v>69.28429423459244</v>
      </c>
    </row>
    <row r="16" spans="1:10" ht="15.75">
      <c r="A16" s="2">
        <v>23</v>
      </c>
      <c r="B16" t="s">
        <v>455</v>
      </c>
      <c r="C16" t="s">
        <v>7</v>
      </c>
      <c r="D16" s="8" t="s">
        <v>84</v>
      </c>
      <c r="E16" s="8">
        <v>507</v>
      </c>
      <c r="F16" s="8">
        <v>2004</v>
      </c>
      <c r="G16" s="6">
        <v>0.019976851851851853</v>
      </c>
      <c r="H16" s="8">
        <v>23</v>
      </c>
      <c r="I16" s="31">
        <v>34.12</v>
      </c>
      <c r="J16" s="11">
        <f t="shared" si="0"/>
        <v>28.429423459244504</v>
      </c>
    </row>
    <row r="17" spans="1:9" ht="15.75">
      <c r="A17" s="2"/>
      <c r="D17" s="8"/>
      <c r="E17" s="8"/>
      <c r="F17" s="8"/>
      <c r="G17" s="6"/>
      <c r="H17" s="8"/>
      <c r="I17"/>
    </row>
    <row r="18" spans="1:9" ht="15">
      <c r="A18" s="41" t="s">
        <v>51</v>
      </c>
      <c r="B18" t="s">
        <v>519</v>
      </c>
      <c r="D18" s="8"/>
      <c r="E18" s="8"/>
      <c r="F18" s="8"/>
      <c r="G18" s="8"/>
      <c r="H18" s="8"/>
      <c r="I18"/>
    </row>
    <row r="19" spans="1:10" ht="15.75">
      <c r="A19" s="2">
        <v>1</v>
      </c>
      <c r="B19" t="s">
        <v>23</v>
      </c>
      <c r="C19" t="s">
        <v>7</v>
      </c>
      <c r="D19" s="8" t="s">
        <v>1</v>
      </c>
      <c r="E19" s="8">
        <v>342</v>
      </c>
      <c r="F19" s="8">
        <v>2001</v>
      </c>
      <c r="G19" s="6">
        <v>0.02011574074074074</v>
      </c>
      <c r="H19" s="8">
        <v>1</v>
      </c>
      <c r="I19" s="31">
        <v>120</v>
      </c>
      <c r="J19" s="11">
        <f>200-G19/G$19*100</f>
        <v>100</v>
      </c>
    </row>
    <row r="20" spans="1:10" ht="15.75">
      <c r="A20" s="2">
        <v>3</v>
      </c>
      <c r="B20" t="s">
        <v>29</v>
      </c>
      <c r="C20" t="s">
        <v>7</v>
      </c>
      <c r="D20" s="8" t="s">
        <v>2</v>
      </c>
      <c r="E20" s="8">
        <v>329</v>
      </c>
      <c r="F20" s="8">
        <v>2002</v>
      </c>
      <c r="G20" s="6">
        <v>0.021006944444444443</v>
      </c>
      <c r="H20" s="8">
        <v>3</v>
      </c>
      <c r="I20" s="31">
        <v>114.68</v>
      </c>
      <c r="J20" s="11">
        <f aca="true" t="shared" si="1" ref="J20:J29">200-G20/G$19*100</f>
        <v>95.56962025316456</v>
      </c>
    </row>
    <row r="21" spans="1:14" ht="15.75">
      <c r="A21" s="2">
        <v>4</v>
      </c>
      <c r="B21" t="s">
        <v>31</v>
      </c>
      <c r="C21" t="s">
        <v>7</v>
      </c>
      <c r="D21" s="8" t="s">
        <v>2</v>
      </c>
      <c r="E21" s="8">
        <v>314</v>
      </c>
      <c r="F21" s="8">
        <v>2002</v>
      </c>
      <c r="G21" s="6">
        <v>0.022129629629629628</v>
      </c>
      <c r="H21" s="8">
        <v>4</v>
      </c>
      <c r="I21" s="31">
        <v>107.99</v>
      </c>
      <c r="J21" s="11">
        <f t="shared" si="1"/>
        <v>89.9884925201381</v>
      </c>
      <c r="M21" s="8"/>
      <c r="N21" s="31"/>
    </row>
    <row r="22" spans="1:10" ht="15.75">
      <c r="A22" s="2">
        <v>5</v>
      </c>
      <c r="B22" t="s">
        <v>28</v>
      </c>
      <c r="C22" t="s">
        <v>7</v>
      </c>
      <c r="D22" s="8" t="s">
        <v>2</v>
      </c>
      <c r="E22" s="8">
        <v>322</v>
      </c>
      <c r="F22" s="8">
        <v>2001</v>
      </c>
      <c r="G22" s="6">
        <v>0.0221875</v>
      </c>
      <c r="H22" s="8">
        <v>5</v>
      </c>
      <c r="I22" s="31">
        <v>107.64</v>
      </c>
      <c r="J22" s="11">
        <f t="shared" si="1"/>
        <v>89.70080552359035</v>
      </c>
    </row>
    <row r="23" spans="1:10" ht="15.75">
      <c r="A23" s="2">
        <v>6</v>
      </c>
      <c r="B23" t="s">
        <v>25</v>
      </c>
      <c r="C23" t="s">
        <v>7</v>
      </c>
      <c r="D23" s="8" t="s">
        <v>2</v>
      </c>
      <c r="E23" s="8">
        <v>333</v>
      </c>
      <c r="F23" s="8">
        <v>2001</v>
      </c>
      <c r="G23" s="6">
        <v>0.022349537037037032</v>
      </c>
      <c r="H23" s="8">
        <v>6</v>
      </c>
      <c r="I23" s="31">
        <v>106.67</v>
      </c>
      <c r="J23" s="11">
        <f t="shared" si="1"/>
        <v>88.89528193325664</v>
      </c>
    </row>
    <row r="24" spans="1:10" ht="15.75">
      <c r="A24" s="2">
        <v>7</v>
      </c>
      <c r="B24" t="s">
        <v>27</v>
      </c>
      <c r="C24" t="s">
        <v>7</v>
      </c>
      <c r="D24" s="8" t="s">
        <v>2</v>
      </c>
      <c r="E24" s="8">
        <v>331</v>
      </c>
      <c r="F24" s="8">
        <v>2001</v>
      </c>
      <c r="G24" s="6">
        <v>0.022708333333333334</v>
      </c>
      <c r="H24" s="8">
        <v>7</v>
      </c>
      <c r="I24" s="31">
        <v>104.53</v>
      </c>
      <c r="J24" s="11">
        <f t="shared" si="1"/>
        <v>87.11162255466051</v>
      </c>
    </row>
    <row r="25" spans="1:10" ht="15.75">
      <c r="A25" s="2">
        <v>18</v>
      </c>
      <c r="B25" t="s">
        <v>208</v>
      </c>
      <c r="C25" t="s">
        <v>7</v>
      </c>
      <c r="D25" s="8" t="s">
        <v>1</v>
      </c>
      <c r="E25" s="8">
        <v>308</v>
      </c>
      <c r="F25" s="8">
        <v>2001</v>
      </c>
      <c r="G25" s="6">
        <v>0.02621527777777778</v>
      </c>
      <c r="H25" s="8">
        <v>18</v>
      </c>
      <c r="I25" s="31">
        <v>83.61</v>
      </c>
      <c r="J25" s="11">
        <f t="shared" si="1"/>
        <v>69.6777905638665</v>
      </c>
    </row>
    <row r="26" spans="1:10" ht="15.75">
      <c r="A26" s="2">
        <v>21</v>
      </c>
      <c r="B26" t="s">
        <v>206</v>
      </c>
      <c r="C26" t="s">
        <v>7</v>
      </c>
      <c r="D26" s="8" t="s">
        <v>1</v>
      </c>
      <c r="E26" s="8">
        <v>316</v>
      </c>
      <c r="F26" s="8">
        <v>2000</v>
      </c>
      <c r="G26" s="6">
        <v>0.027546296296296294</v>
      </c>
      <c r="H26" s="8">
        <v>21</v>
      </c>
      <c r="I26" s="31">
        <v>75.67</v>
      </c>
      <c r="J26" s="11">
        <f t="shared" si="1"/>
        <v>63.06098964326813</v>
      </c>
    </row>
    <row r="27" spans="1:10" ht="15.75">
      <c r="A27" s="2">
        <v>23</v>
      </c>
      <c r="B27" t="s">
        <v>33</v>
      </c>
      <c r="C27" t="s">
        <v>7</v>
      </c>
      <c r="D27" s="8" t="s">
        <v>2</v>
      </c>
      <c r="E27" s="8">
        <v>324</v>
      </c>
      <c r="F27" s="8">
        <v>2002</v>
      </c>
      <c r="G27" s="6">
        <v>0.027766203703703706</v>
      </c>
      <c r="H27" s="8">
        <v>23</v>
      </c>
      <c r="I27" s="31">
        <v>74.36</v>
      </c>
      <c r="J27" s="11">
        <f t="shared" si="1"/>
        <v>61.96777905638663</v>
      </c>
    </row>
    <row r="28" spans="1:10" ht="15.75">
      <c r="A28" s="2">
        <v>31</v>
      </c>
      <c r="B28" t="s">
        <v>210</v>
      </c>
      <c r="C28" t="s">
        <v>7</v>
      </c>
      <c r="D28" s="8" t="s">
        <v>2</v>
      </c>
      <c r="E28" s="8">
        <v>304</v>
      </c>
      <c r="F28" s="8">
        <v>2002</v>
      </c>
      <c r="G28" s="6">
        <v>0.03023148148148148</v>
      </c>
      <c r="H28" s="8">
        <v>31</v>
      </c>
      <c r="I28" s="31">
        <v>59.65</v>
      </c>
      <c r="J28" s="11">
        <f t="shared" si="1"/>
        <v>49.71231300345224</v>
      </c>
    </row>
    <row r="29" spans="1:10" ht="15.75">
      <c r="A29" s="2">
        <v>33</v>
      </c>
      <c r="B29" t="s">
        <v>312</v>
      </c>
      <c r="C29" t="s">
        <v>7</v>
      </c>
      <c r="D29" s="8" t="s">
        <v>15</v>
      </c>
      <c r="E29" s="8">
        <v>312</v>
      </c>
      <c r="F29" s="8">
        <v>2002</v>
      </c>
      <c r="G29" s="6">
        <v>0.033136574074074075</v>
      </c>
      <c r="H29" s="8">
        <v>33</v>
      </c>
      <c r="I29" s="31">
        <v>42.32</v>
      </c>
      <c r="J29" s="11">
        <f t="shared" si="1"/>
        <v>35.27042577675488</v>
      </c>
    </row>
    <row r="30" spans="1:9" ht="15">
      <c r="A30" s="8"/>
      <c r="D30" s="8"/>
      <c r="E30" s="8"/>
      <c r="F30" s="8"/>
      <c r="G30" s="8"/>
      <c r="H30" s="8"/>
      <c r="I30"/>
    </row>
    <row r="31" spans="1:9" ht="15">
      <c r="A31" s="41" t="s">
        <v>373</v>
      </c>
      <c r="B31" t="s">
        <v>520</v>
      </c>
      <c r="D31" s="8"/>
      <c r="E31" s="8"/>
      <c r="F31" s="8"/>
      <c r="G31" s="8"/>
      <c r="H31" s="8"/>
      <c r="I31"/>
    </row>
    <row r="32" spans="1:10" ht="15.75">
      <c r="A32" s="2">
        <v>1</v>
      </c>
      <c r="B32" t="s">
        <v>39</v>
      </c>
      <c r="C32" t="s">
        <v>7</v>
      </c>
      <c r="D32" s="8" t="s">
        <v>2</v>
      </c>
      <c r="E32" s="8">
        <v>436</v>
      </c>
      <c r="F32" s="8">
        <v>2003</v>
      </c>
      <c r="G32" s="6">
        <v>0.013993055555555555</v>
      </c>
      <c r="H32" s="8">
        <v>1</v>
      </c>
      <c r="I32" s="31">
        <v>120</v>
      </c>
      <c r="J32" s="11">
        <f>200-G32/G$32*100</f>
        <v>100</v>
      </c>
    </row>
    <row r="33" spans="1:10" ht="15.75">
      <c r="A33" s="2">
        <v>4</v>
      </c>
      <c r="B33" t="s">
        <v>36</v>
      </c>
      <c r="C33" t="s">
        <v>7</v>
      </c>
      <c r="D33" s="8" t="s">
        <v>12</v>
      </c>
      <c r="E33" s="8">
        <v>444</v>
      </c>
      <c r="F33" s="8">
        <v>2003</v>
      </c>
      <c r="G33" s="6">
        <v>0.015902777777777776</v>
      </c>
      <c r="H33" s="8">
        <v>4</v>
      </c>
      <c r="I33" s="31">
        <v>103.62</v>
      </c>
      <c r="J33" s="11">
        <f aca="true" t="shared" si="2" ref="J33:J46">200-G33/G$32*100</f>
        <v>86.35235732009927</v>
      </c>
    </row>
    <row r="34" spans="1:10" ht="15.75">
      <c r="A34" s="2">
        <v>5</v>
      </c>
      <c r="B34" t="s">
        <v>176</v>
      </c>
      <c r="C34" t="s">
        <v>7</v>
      </c>
      <c r="D34" s="8" t="s">
        <v>15</v>
      </c>
      <c r="E34" s="8">
        <v>442</v>
      </c>
      <c r="F34" s="8">
        <v>2003</v>
      </c>
      <c r="G34" s="6">
        <v>0.016666666666666666</v>
      </c>
      <c r="H34" s="8">
        <v>5</v>
      </c>
      <c r="I34" s="31">
        <v>97.07</v>
      </c>
      <c r="J34" s="11">
        <f t="shared" si="2"/>
        <v>80.89330024813897</v>
      </c>
    </row>
    <row r="35" spans="1:10" ht="15.75">
      <c r="A35" s="2">
        <v>9</v>
      </c>
      <c r="B35" t="s">
        <v>166</v>
      </c>
      <c r="C35" t="s">
        <v>7</v>
      </c>
      <c r="D35" s="8" t="s">
        <v>84</v>
      </c>
      <c r="E35" s="8">
        <v>446</v>
      </c>
      <c r="F35" s="8">
        <v>2004</v>
      </c>
      <c r="G35" s="6">
        <v>0.01818287037037037</v>
      </c>
      <c r="H35" s="8">
        <v>9</v>
      </c>
      <c r="I35" s="31">
        <v>84.07</v>
      </c>
      <c r="J35" s="11">
        <f t="shared" si="2"/>
        <v>70.05789909015715</v>
      </c>
    </row>
    <row r="36" spans="1:10" ht="15.75">
      <c r="A36" s="2">
        <v>12</v>
      </c>
      <c r="B36" t="s">
        <v>168</v>
      </c>
      <c r="C36" t="s">
        <v>7</v>
      </c>
      <c r="D36" s="8" t="s">
        <v>12</v>
      </c>
      <c r="E36" s="8">
        <v>428</v>
      </c>
      <c r="F36" s="8">
        <v>2004</v>
      </c>
      <c r="G36" s="6">
        <v>0.01855324074074074</v>
      </c>
      <c r="H36" s="8">
        <v>12</v>
      </c>
      <c r="I36" s="31">
        <v>80.89</v>
      </c>
      <c r="J36" s="11">
        <f t="shared" si="2"/>
        <v>67.41108354011581</v>
      </c>
    </row>
    <row r="37" spans="1:10" ht="15.75">
      <c r="A37" s="2">
        <v>15</v>
      </c>
      <c r="B37" t="s">
        <v>186</v>
      </c>
      <c r="C37" t="s">
        <v>7</v>
      </c>
      <c r="D37" s="8" t="s">
        <v>12</v>
      </c>
      <c r="E37" s="8">
        <v>422</v>
      </c>
      <c r="F37" s="8">
        <v>2004</v>
      </c>
      <c r="G37" s="6">
        <v>0.018969907407407408</v>
      </c>
      <c r="H37" s="8">
        <v>15</v>
      </c>
      <c r="I37" s="31">
        <v>77.32</v>
      </c>
      <c r="J37" s="11">
        <f t="shared" si="2"/>
        <v>64.43341604631928</v>
      </c>
    </row>
    <row r="38" spans="1:10" ht="15.75">
      <c r="A38" s="2">
        <v>16</v>
      </c>
      <c r="B38" t="s">
        <v>38</v>
      </c>
      <c r="C38" t="s">
        <v>7</v>
      </c>
      <c r="D38" s="8" t="s">
        <v>40</v>
      </c>
      <c r="E38" s="8">
        <v>418</v>
      </c>
      <c r="F38" s="8">
        <v>2004</v>
      </c>
      <c r="G38" s="6">
        <v>0.018993055555555558</v>
      </c>
      <c r="H38" s="8">
        <v>16</v>
      </c>
      <c r="I38" s="31">
        <v>77.12</v>
      </c>
      <c r="J38" s="11">
        <f t="shared" si="2"/>
        <v>64.26799007444166</v>
      </c>
    </row>
    <row r="39" spans="1:10" ht="15.75">
      <c r="A39" s="2">
        <v>17</v>
      </c>
      <c r="B39" t="s">
        <v>165</v>
      </c>
      <c r="C39" t="s">
        <v>7</v>
      </c>
      <c r="D39" s="8" t="s">
        <v>15</v>
      </c>
      <c r="E39" s="8">
        <v>432</v>
      </c>
      <c r="F39" s="8">
        <v>2004</v>
      </c>
      <c r="G39" s="6">
        <v>0.019351851851851853</v>
      </c>
      <c r="H39" s="8">
        <v>17</v>
      </c>
      <c r="I39" s="31">
        <v>74.04</v>
      </c>
      <c r="J39" s="11">
        <f t="shared" si="2"/>
        <v>61.703887510339115</v>
      </c>
    </row>
    <row r="40" spans="1:10" ht="15.75">
      <c r="A40" s="2">
        <v>18</v>
      </c>
      <c r="B40" t="s">
        <v>177</v>
      </c>
      <c r="C40" t="s">
        <v>7</v>
      </c>
      <c r="D40" s="8" t="s">
        <v>12</v>
      </c>
      <c r="E40" s="8">
        <v>416</v>
      </c>
      <c r="F40" s="8">
        <v>2003</v>
      </c>
      <c r="G40" s="6">
        <v>0.019398148148148147</v>
      </c>
      <c r="H40" s="8">
        <v>18</v>
      </c>
      <c r="I40" s="31">
        <v>73.65</v>
      </c>
      <c r="J40" s="11">
        <f t="shared" si="2"/>
        <v>61.37303556658395</v>
      </c>
    </row>
    <row r="41" spans="1:10" ht="15.75">
      <c r="A41" s="2">
        <v>19</v>
      </c>
      <c r="B41" t="s">
        <v>37</v>
      </c>
      <c r="C41" t="s">
        <v>7</v>
      </c>
      <c r="D41" s="8" t="s">
        <v>40</v>
      </c>
      <c r="E41" s="8">
        <v>434</v>
      </c>
      <c r="F41" s="8">
        <v>2004</v>
      </c>
      <c r="G41" s="6">
        <v>0.01954861111111111</v>
      </c>
      <c r="H41" s="8">
        <v>19</v>
      </c>
      <c r="I41" s="31">
        <v>72.36</v>
      </c>
      <c r="J41" s="11">
        <f t="shared" si="2"/>
        <v>60.29776674937966</v>
      </c>
    </row>
    <row r="42" spans="1:10" ht="15.75">
      <c r="A42" s="2">
        <v>22</v>
      </c>
      <c r="B42" t="s">
        <v>193</v>
      </c>
      <c r="C42" t="s">
        <v>7</v>
      </c>
      <c r="D42" s="8" t="s">
        <v>84</v>
      </c>
      <c r="E42" s="8">
        <v>412</v>
      </c>
      <c r="F42" s="8">
        <v>2003</v>
      </c>
      <c r="G42" s="6">
        <v>0.01980324074074074</v>
      </c>
      <c r="H42" s="8">
        <v>22</v>
      </c>
      <c r="I42" s="31">
        <v>70.17</v>
      </c>
      <c r="J42" s="11">
        <f t="shared" si="2"/>
        <v>58.47808105872622</v>
      </c>
    </row>
    <row r="43" spans="1:10" ht="15.75">
      <c r="A43" s="2">
        <v>23</v>
      </c>
      <c r="B43" t="s">
        <v>170</v>
      </c>
      <c r="C43" t="s">
        <v>7</v>
      </c>
      <c r="D43" s="8" t="s">
        <v>40</v>
      </c>
      <c r="E43" s="8">
        <v>426</v>
      </c>
      <c r="F43" s="8">
        <v>2004</v>
      </c>
      <c r="G43" s="6">
        <v>0.020011574074074074</v>
      </c>
      <c r="H43" s="8">
        <v>23</v>
      </c>
      <c r="I43" s="31">
        <v>68.39</v>
      </c>
      <c r="J43" s="11">
        <f t="shared" si="2"/>
        <v>56.98924731182794</v>
      </c>
    </row>
    <row r="44" spans="1:10" ht="15.75">
      <c r="A44" s="2">
        <v>26</v>
      </c>
      <c r="B44" t="s">
        <v>178</v>
      </c>
      <c r="C44" t="s">
        <v>7</v>
      </c>
      <c r="D44" s="8" t="s">
        <v>15</v>
      </c>
      <c r="E44" s="8">
        <v>404</v>
      </c>
      <c r="F44" s="8">
        <v>2004</v>
      </c>
      <c r="G44" s="6">
        <v>0.021168981481481483</v>
      </c>
      <c r="H44" s="8">
        <v>26</v>
      </c>
      <c r="I44" s="31">
        <v>58.46</v>
      </c>
      <c r="J44" s="11">
        <f t="shared" si="2"/>
        <v>48.7179487179487</v>
      </c>
    </row>
    <row r="45" spans="1:10" ht="15.75">
      <c r="A45" s="2">
        <v>27</v>
      </c>
      <c r="B45" t="s">
        <v>172</v>
      </c>
      <c r="C45" t="s">
        <v>7</v>
      </c>
      <c r="D45" s="8" t="s">
        <v>12</v>
      </c>
      <c r="E45" s="8">
        <v>424</v>
      </c>
      <c r="F45" s="8">
        <v>2004</v>
      </c>
      <c r="G45" s="6">
        <v>0.021354166666666664</v>
      </c>
      <c r="H45" s="8">
        <v>27</v>
      </c>
      <c r="I45" s="31">
        <v>56.87</v>
      </c>
      <c r="J45" s="11">
        <f t="shared" si="2"/>
        <v>47.394540942928046</v>
      </c>
    </row>
    <row r="46" spans="1:10" ht="15.75">
      <c r="A46" s="2">
        <v>31</v>
      </c>
      <c r="B46" t="s">
        <v>167</v>
      </c>
      <c r="C46" t="s">
        <v>7</v>
      </c>
      <c r="D46" s="8" t="s">
        <v>84</v>
      </c>
      <c r="E46" s="8">
        <v>408</v>
      </c>
      <c r="F46" s="8">
        <v>2004</v>
      </c>
      <c r="G46" s="6">
        <v>0.02200231481481482</v>
      </c>
      <c r="H46" s="8">
        <v>31</v>
      </c>
      <c r="I46" s="31">
        <v>51.32</v>
      </c>
      <c r="J46" s="11">
        <f t="shared" si="2"/>
        <v>42.76261373035564</v>
      </c>
    </row>
    <row r="47" spans="1:10" ht="15.75">
      <c r="A47" s="2">
        <v>37</v>
      </c>
      <c r="B47" t="s">
        <v>196</v>
      </c>
      <c r="C47" t="s">
        <v>7</v>
      </c>
      <c r="D47" s="8" t="s">
        <v>84</v>
      </c>
      <c r="E47" s="8">
        <v>410</v>
      </c>
      <c r="F47" s="8">
        <v>2004</v>
      </c>
      <c r="G47" s="6">
        <v>0.02939814814814815</v>
      </c>
      <c r="H47" s="8">
        <v>37</v>
      </c>
      <c r="I47" s="31">
        <v>0</v>
      </c>
      <c r="J47" s="11">
        <v>0</v>
      </c>
    </row>
    <row r="48" spans="1:10" ht="15.75">
      <c r="A48" s="2">
        <v>41</v>
      </c>
      <c r="B48" t="s">
        <v>173</v>
      </c>
      <c r="C48" t="s">
        <v>7</v>
      </c>
      <c r="D48" s="8" t="s">
        <v>40</v>
      </c>
      <c r="E48" s="8">
        <v>402</v>
      </c>
      <c r="F48" s="8">
        <v>2004</v>
      </c>
      <c r="G48" s="8" t="s">
        <v>19</v>
      </c>
      <c r="H48" s="8" t="s">
        <v>220</v>
      </c>
      <c r="I48" s="31">
        <v>0</v>
      </c>
      <c r="J48" s="11">
        <v>0</v>
      </c>
    </row>
    <row r="49" spans="1:9" ht="15">
      <c r="A49" s="8"/>
      <c r="D49" s="8"/>
      <c r="E49" s="8"/>
      <c r="F49" s="8"/>
      <c r="G49" s="8"/>
      <c r="H49" s="8"/>
      <c r="I49"/>
    </row>
    <row r="50" spans="1:9" ht="15.75">
      <c r="A50" s="3" t="s">
        <v>49</v>
      </c>
      <c r="B50" t="s">
        <v>521</v>
      </c>
      <c r="D50" s="8"/>
      <c r="E50" s="8"/>
      <c r="F50" s="8"/>
      <c r="G50" s="8"/>
      <c r="H50" s="8"/>
      <c r="I50"/>
    </row>
    <row r="51" spans="1:10" ht="15.75">
      <c r="A51" s="2">
        <v>1</v>
      </c>
      <c r="B51" t="s">
        <v>490</v>
      </c>
      <c r="C51" t="s">
        <v>460</v>
      </c>
      <c r="D51" s="8" t="s">
        <v>1</v>
      </c>
      <c r="E51" s="8">
        <v>254</v>
      </c>
      <c r="F51" s="8">
        <v>2000</v>
      </c>
      <c r="G51" s="6">
        <v>0.022708333333333334</v>
      </c>
      <c r="H51" s="8">
        <v>1</v>
      </c>
      <c r="I51" s="31">
        <v>120</v>
      </c>
      <c r="J51" s="11">
        <f>200-G51/G$51*100</f>
        <v>100</v>
      </c>
    </row>
    <row r="52" spans="1:10" ht="15.75">
      <c r="A52" s="2">
        <v>2</v>
      </c>
      <c r="B52" t="s">
        <v>8</v>
      </c>
      <c r="C52" t="s">
        <v>7</v>
      </c>
      <c r="D52" s="8" t="s">
        <v>1</v>
      </c>
      <c r="E52" s="8">
        <v>261</v>
      </c>
      <c r="F52" s="8">
        <v>2000</v>
      </c>
      <c r="G52" s="6">
        <v>0.023217592592592592</v>
      </c>
      <c r="H52" s="8">
        <v>2</v>
      </c>
      <c r="I52" s="31">
        <v>117.31</v>
      </c>
      <c r="J52" s="11">
        <f aca="true" t="shared" si="3" ref="J52:J61">200-G52/G$51*100</f>
        <v>97.7573904179409</v>
      </c>
    </row>
    <row r="53" spans="1:10" ht="15.75">
      <c r="A53" s="2">
        <v>3</v>
      </c>
      <c r="B53" t="s">
        <v>213</v>
      </c>
      <c r="C53" t="s">
        <v>7</v>
      </c>
      <c r="D53" s="8" t="s">
        <v>2</v>
      </c>
      <c r="E53" s="8">
        <v>263</v>
      </c>
      <c r="F53" s="8">
        <v>2000</v>
      </c>
      <c r="G53" s="6">
        <v>0.023287037037037037</v>
      </c>
      <c r="H53" s="8">
        <v>3</v>
      </c>
      <c r="I53" s="31">
        <v>116.94</v>
      </c>
      <c r="J53" s="11">
        <f t="shared" si="3"/>
        <v>97.45158002038737</v>
      </c>
    </row>
    <row r="54" spans="1:10" ht="15.75">
      <c r="A54" s="2">
        <v>4</v>
      </c>
      <c r="B54" t="s">
        <v>6</v>
      </c>
      <c r="C54" t="s">
        <v>7</v>
      </c>
      <c r="D54" s="8" t="s">
        <v>1</v>
      </c>
      <c r="E54" s="8">
        <v>265</v>
      </c>
      <c r="F54" s="8">
        <v>2001</v>
      </c>
      <c r="G54" s="6">
        <v>0.023645833333333335</v>
      </c>
      <c r="H54" s="8">
        <v>4</v>
      </c>
      <c r="I54" s="31">
        <v>115.05</v>
      </c>
      <c r="J54" s="11">
        <f t="shared" si="3"/>
        <v>95.87155963302752</v>
      </c>
    </row>
    <row r="55" spans="1:10" ht="15.75">
      <c r="A55" s="2">
        <v>7</v>
      </c>
      <c r="B55" t="s">
        <v>13</v>
      </c>
      <c r="C55" t="s">
        <v>7</v>
      </c>
      <c r="D55" s="8" t="s">
        <v>2</v>
      </c>
      <c r="E55" s="8">
        <v>236</v>
      </c>
      <c r="F55" s="8">
        <v>2002</v>
      </c>
      <c r="G55" s="6">
        <v>0.024687499999999998</v>
      </c>
      <c r="H55" s="8">
        <v>7</v>
      </c>
      <c r="I55" s="31">
        <v>109.54</v>
      </c>
      <c r="J55" s="11">
        <f t="shared" si="3"/>
        <v>91.2844036697248</v>
      </c>
    </row>
    <row r="56" spans="1:10" ht="15.75">
      <c r="A56" s="2">
        <v>12</v>
      </c>
      <c r="B56" t="s">
        <v>11</v>
      </c>
      <c r="C56" t="s">
        <v>7</v>
      </c>
      <c r="D56" s="8" t="s">
        <v>2</v>
      </c>
      <c r="E56" s="8">
        <v>234</v>
      </c>
      <c r="F56" s="8">
        <v>2002</v>
      </c>
      <c r="G56" s="6">
        <v>0.025914351851851855</v>
      </c>
      <c r="H56" s="8">
        <v>12</v>
      </c>
      <c r="I56" s="31">
        <v>103.06</v>
      </c>
      <c r="J56" s="11">
        <f t="shared" si="3"/>
        <v>85.88175331294596</v>
      </c>
    </row>
    <row r="57" spans="1:10" ht="15.75">
      <c r="A57" s="2">
        <v>13</v>
      </c>
      <c r="B57" t="s">
        <v>17</v>
      </c>
      <c r="C57" t="s">
        <v>7</v>
      </c>
      <c r="D57" s="8" t="s">
        <v>2</v>
      </c>
      <c r="E57" s="8">
        <v>225</v>
      </c>
      <c r="F57" s="8">
        <v>2002</v>
      </c>
      <c r="G57" s="6">
        <v>0.02638888888888889</v>
      </c>
      <c r="H57" s="8">
        <v>13</v>
      </c>
      <c r="I57" s="31">
        <v>100.55</v>
      </c>
      <c r="J57" s="11">
        <f t="shared" si="3"/>
        <v>83.79204892966361</v>
      </c>
    </row>
    <row r="58" spans="1:10" ht="15.75">
      <c r="A58" s="2">
        <v>18</v>
      </c>
      <c r="B58" t="s">
        <v>10</v>
      </c>
      <c r="C58" t="s">
        <v>7</v>
      </c>
      <c r="D58" s="8" t="s">
        <v>2</v>
      </c>
      <c r="E58" s="8">
        <v>243</v>
      </c>
      <c r="F58" s="8">
        <v>2002</v>
      </c>
      <c r="G58" s="6">
        <v>0.027268518518518515</v>
      </c>
      <c r="H58" s="8">
        <v>18</v>
      </c>
      <c r="I58" s="31">
        <v>95.9</v>
      </c>
      <c r="J58" s="11">
        <f t="shared" si="3"/>
        <v>79.91845056065242</v>
      </c>
    </row>
    <row r="59" spans="1:10" ht="15.75">
      <c r="A59" s="2">
        <v>32</v>
      </c>
      <c r="B59" t="s">
        <v>9</v>
      </c>
      <c r="C59" t="s">
        <v>7</v>
      </c>
      <c r="D59" s="8" t="s">
        <v>1</v>
      </c>
      <c r="E59" s="8">
        <v>248</v>
      </c>
      <c r="F59" s="8">
        <v>2001</v>
      </c>
      <c r="G59" s="6">
        <v>0.03221064814814815</v>
      </c>
      <c r="H59" s="8">
        <v>32</v>
      </c>
      <c r="I59" s="31">
        <v>69.79</v>
      </c>
      <c r="J59" s="11">
        <f t="shared" si="3"/>
        <v>58.15494393476047</v>
      </c>
    </row>
    <row r="60" spans="1:10" ht="15.75">
      <c r="A60" s="2">
        <v>39</v>
      </c>
      <c r="B60" t="s">
        <v>214</v>
      </c>
      <c r="C60" t="s">
        <v>7</v>
      </c>
      <c r="D60" s="8" t="s">
        <v>15</v>
      </c>
      <c r="E60" s="8">
        <v>214</v>
      </c>
      <c r="F60" s="8">
        <v>2002</v>
      </c>
      <c r="G60" s="6">
        <v>0.036967592592592594</v>
      </c>
      <c r="H60" s="8">
        <v>39</v>
      </c>
      <c r="I60" s="31">
        <v>44.65</v>
      </c>
      <c r="J60" s="11">
        <f t="shared" si="3"/>
        <v>37.20693170234455</v>
      </c>
    </row>
    <row r="61" spans="1:10" ht="15.75">
      <c r="A61" s="2">
        <v>41</v>
      </c>
      <c r="B61" t="s">
        <v>503</v>
      </c>
      <c r="C61" t="s">
        <v>7</v>
      </c>
      <c r="D61" s="8" t="s">
        <v>2</v>
      </c>
      <c r="E61" s="8">
        <v>216</v>
      </c>
      <c r="F61" s="8">
        <v>2002</v>
      </c>
      <c r="G61" s="6">
        <v>0.038287037037037036</v>
      </c>
      <c r="H61" s="8">
        <v>41</v>
      </c>
      <c r="I61" s="31">
        <v>37.68</v>
      </c>
      <c r="J61" s="11">
        <f t="shared" si="3"/>
        <v>31.396534148827726</v>
      </c>
    </row>
    <row r="62" spans="1:10" ht="15.75">
      <c r="A62" s="2">
        <v>53</v>
      </c>
      <c r="B62" t="s">
        <v>510</v>
      </c>
      <c r="C62" t="s">
        <v>7</v>
      </c>
      <c r="D62" s="8" t="s">
        <v>15</v>
      </c>
      <c r="E62" s="8">
        <v>211</v>
      </c>
      <c r="F62" s="8">
        <v>2002</v>
      </c>
      <c r="G62" s="6">
        <v>0.049930555555555554</v>
      </c>
      <c r="H62" s="8">
        <v>53</v>
      </c>
      <c r="I62" s="31">
        <v>0</v>
      </c>
      <c r="J62" s="11">
        <v>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="112" zoomScaleNormal="112" zoomScalePageLayoutView="0" workbookViewId="0" topLeftCell="A1">
      <selection activeCell="N16" sqref="N16"/>
    </sheetView>
  </sheetViews>
  <sheetFormatPr defaultColWidth="9.140625" defaultRowHeight="15"/>
  <cols>
    <col min="1" max="1" width="5.7109375" style="8" customWidth="1"/>
    <col min="2" max="2" width="22.421875" style="0" customWidth="1"/>
    <col min="3" max="3" width="18.7109375" style="0" customWidth="1"/>
    <col min="4" max="4" width="6.57421875" style="8" customWidth="1"/>
    <col min="5" max="5" width="7.140625" style="8" customWidth="1"/>
    <col min="6" max="6" width="9.140625" style="8" customWidth="1"/>
    <col min="7" max="7" width="6.00390625" style="8" customWidth="1"/>
    <col min="8" max="8" width="6.8515625" style="11" customWidth="1"/>
    <col min="9" max="10" width="9.140625" style="11" customWidth="1"/>
  </cols>
  <sheetData>
    <row r="1" spans="2:6" ht="18.75">
      <c r="B1" s="552" t="s">
        <v>548</v>
      </c>
      <c r="C1" s="552"/>
      <c r="D1" s="552"/>
      <c r="E1" s="552"/>
      <c r="F1" s="552"/>
    </row>
    <row r="2" spans="1:6" ht="18.75">
      <c r="A2" s="28"/>
      <c r="B2" s="552" t="s">
        <v>557</v>
      </c>
      <c r="C2" s="552"/>
      <c r="D2" s="552"/>
      <c r="E2" s="552"/>
      <c r="F2" s="552"/>
    </row>
    <row r="3" ht="15.75">
      <c r="A3" s="3"/>
    </row>
    <row r="4" spans="1:8" ht="15">
      <c r="A4" s="71" t="s">
        <v>241</v>
      </c>
      <c r="H4" s="100" t="s">
        <v>53</v>
      </c>
    </row>
    <row r="5" spans="1:12" ht="15.75">
      <c r="A5" s="2">
        <v>1</v>
      </c>
      <c r="B5" t="s">
        <v>228</v>
      </c>
      <c r="C5" t="s">
        <v>0</v>
      </c>
      <c r="D5" s="8">
        <v>2000</v>
      </c>
      <c r="E5" s="8">
        <v>0</v>
      </c>
      <c r="F5" s="6">
        <v>0.02037037037037037</v>
      </c>
      <c r="G5" s="8">
        <v>1</v>
      </c>
      <c r="H5" s="103">
        <v>150</v>
      </c>
      <c r="I5" s="11">
        <f>200-F5/F$5*100</f>
        <v>100</v>
      </c>
      <c r="L5" s="103"/>
    </row>
    <row r="6" spans="1:9" ht="15.75">
      <c r="A6" s="2">
        <v>6</v>
      </c>
      <c r="B6" t="s">
        <v>8</v>
      </c>
      <c r="C6" t="s">
        <v>533</v>
      </c>
      <c r="D6" s="8">
        <v>2000</v>
      </c>
      <c r="E6" s="8">
        <v>0</v>
      </c>
      <c r="F6" s="6">
        <v>0.02111111111111111</v>
      </c>
      <c r="G6" s="8">
        <v>6</v>
      </c>
      <c r="H6" s="103">
        <v>144.55</v>
      </c>
      <c r="I6" s="11">
        <f aca="true" t="shared" si="0" ref="I6:I13">200-F6/F$5*100</f>
        <v>96.36363636363636</v>
      </c>
    </row>
    <row r="7" spans="1:9" ht="15.75">
      <c r="A7" s="2">
        <v>13</v>
      </c>
      <c r="B7" t="s">
        <v>6</v>
      </c>
      <c r="C7" t="s">
        <v>533</v>
      </c>
      <c r="D7" s="8">
        <v>2001</v>
      </c>
      <c r="E7" s="8">
        <v>0</v>
      </c>
      <c r="F7" s="6">
        <v>0.02202546296296296</v>
      </c>
      <c r="G7" s="8">
        <v>13</v>
      </c>
      <c r="H7" s="103">
        <v>137.81</v>
      </c>
      <c r="I7" s="11">
        <f t="shared" si="0"/>
        <v>91.87500000000001</v>
      </c>
    </row>
    <row r="8" spans="1:9" ht="15.75">
      <c r="A8" s="2">
        <v>23</v>
      </c>
      <c r="B8" t="s">
        <v>10</v>
      </c>
      <c r="C8" t="s">
        <v>533</v>
      </c>
      <c r="D8" s="8">
        <v>2002</v>
      </c>
      <c r="E8" s="8">
        <v>2</v>
      </c>
      <c r="F8" s="6">
        <v>0.02292824074074074</v>
      </c>
      <c r="G8" s="8">
        <v>23</v>
      </c>
      <c r="H8" s="103">
        <v>131.16</v>
      </c>
      <c r="I8" s="11">
        <f t="shared" si="0"/>
        <v>87.44318181818183</v>
      </c>
    </row>
    <row r="9" spans="1:9" ht="15.75">
      <c r="A9" s="2">
        <v>24</v>
      </c>
      <c r="B9" t="s">
        <v>213</v>
      </c>
      <c r="C9" t="s">
        <v>533</v>
      </c>
      <c r="D9" s="8">
        <v>2000</v>
      </c>
      <c r="E9" s="8">
        <v>3</v>
      </c>
      <c r="F9" s="6">
        <v>0.023113425925925926</v>
      </c>
      <c r="G9" s="8">
        <v>24</v>
      </c>
      <c r="H9" s="103">
        <v>129.8</v>
      </c>
      <c r="I9" s="11">
        <f t="shared" si="0"/>
        <v>86.5340909090909</v>
      </c>
    </row>
    <row r="10" spans="1:9" ht="15.75">
      <c r="A10" s="2">
        <v>25</v>
      </c>
      <c r="B10" t="s">
        <v>11</v>
      </c>
      <c r="C10" t="s">
        <v>533</v>
      </c>
      <c r="D10" s="8">
        <v>2002</v>
      </c>
      <c r="E10" s="8">
        <v>0</v>
      </c>
      <c r="F10" s="6">
        <v>0.023819444444444445</v>
      </c>
      <c r="G10" s="8">
        <v>25</v>
      </c>
      <c r="H10" s="103">
        <v>124.6</v>
      </c>
      <c r="I10" s="11">
        <f t="shared" si="0"/>
        <v>83.06818181818181</v>
      </c>
    </row>
    <row r="11" spans="1:9" ht="15.75">
      <c r="A11" s="2">
        <v>31</v>
      </c>
      <c r="B11" t="s">
        <v>9</v>
      </c>
      <c r="C11" t="s">
        <v>533</v>
      </c>
      <c r="D11" s="8">
        <v>2001</v>
      </c>
      <c r="E11" s="8">
        <v>7</v>
      </c>
      <c r="F11" s="6">
        <v>0.024733796296296295</v>
      </c>
      <c r="G11" s="8">
        <v>31</v>
      </c>
      <c r="H11" s="103">
        <v>117.87</v>
      </c>
      <c r="I11" s="11">
        <f t="shared" si="0"/>
        <v>78.57954545454544</v>
      </c>
    </row>
    <row r="12" spans="1:9" ht="15.75">
      <c r="A12" s="2">
        <v>32</v>
      </c>
      <c r="B12" t="s">
        <v>13</v>
      </c>
      <c r="C12" t="s">
        <v>533</v>
      </c>
      <c r="D12" s="8">
        <v>2002</v>
      </c>
      <c r="E12" s="8">
        <v>5</v>
      </c>
      <c r="F12" s="6">
        <v>0.024907407407407406</v>
      </c>
      <c r="G12" s="8">
        <v>32</v>
      </c>
      <c r="H12" s="103">
        <v>116.59</v>
      </c>
      <c r="I12" s="11">
        <f t="shared" si="0"/>
        <v>77.72727272727273</v>
      </c>
    </row>
    <row r="13" spans="1:9" ht="15.75">
      <c r="A13" s="2">
        <v>76</v>
      </c>
      <c r="B13" t="s">
        <v>14</v>
      </c>
      <c r="C13" t="s">
        <v>533</v>
      </c>
      <c r="D13" s="8">
        <v>2002</v>
      </c>
      <c r="E13" s="8">
        <v>4</v>
      </c>
      <c r="F13" s="6">
        <v>0.037696759259259256</v>
      </c>
      <c r="G13" s="8">
        <v>72</v>
      </c>
      <c r="H13" s="103">
        <v>22.41</v>
      </c>
      <c r="I13" s="11">
        <f t="shared" si="0"/>
        <v>14.943181818181813</v>
      </c>
    </row>
    <row r="14" ht="15">
      <c r="A14" s="71" t="s">
        <v>545</v>
      </c>
    </row>
    <row r="15" spans="1:9" ht="15.75">
      <c r="A15" s="2">
        <v>1</v>
      </c>
      <c r="B15" t="s">
        <v>538</v>
      </c>
      <c r="C15" t="s">
        <v>532</v>
      </c>
      <c r="D15" s="8">
        <v>2000</v>
      </c>
      <c r="E15" s="8">
        <v>0</v>
      </c>
      <c r="F15" s="6">
        <v>0.016527777777777777</v>
      </c>
      <c r="G15" s="8">
        <v>1</v>
      </c>
      <c r="H15" s="31">
        <v>150</v>
      </c>
      <c r="I15" s="11">
        <f aca="true" t="shared" si="1" ref="I15:I20">200-F15/F$15*100</f>
        <v>100</v>
      </c>
    </row>
    <row r="16" spans="1:9" ht="15.75">
      <c r="A16" s="2"/>
      <c r="B16" s="101" t="s">
        <v>25</v>
      </c>
      <c r="C16" s="101" t="s">
        <v>533</v>
      </c>
      <c r="D16" s="8">
        <v>2001</v>
      </c>
      <c r="E16" s="8">
        <v>1</v>
      </c>
      <c r="F16" s="6">
        <v>0.01900462962962963</v>
      </c>
      <c r="G16" s="8">
        <v>5</v>
      </c>
      <c r="H16" s="31">
        <v>127.52</v>
      </c>
      <c r="I16" s="11">
        <f t="shared" si="1"/>
        <v>85.01400560224089</v>
      </c>
    </row>
    <row r="17" spans="1:9" ht="15.75">
      <c r="A17" s="2"/>
      <c r="B17" s="101" t="s">
        <v>31</v>
      </c>
      <c r="C17" s="101" t="s">
        <v>533</v>
      </c>
      <c r="D17" s="8">
        <v>2002</v>
      </c>
      <c r="E17" s="8">
        <v>3</v>
      </c>
      <c r="F17" s="102">
        <v>0.021412037037037035</v>
      </c>
      <c r="G17" s="98">
        <v>14</v>
      </c>
      <c r="H17" s="31">
        <v>105.67</v>
      </c>
      <c r="I17" s="11">
        <f t="shared" si="1"/>
        <v>70.44817927170868</v>
      </c>
    </row>
    <row r="18" spans="1:9" ht="15.75">
      <c r="A18" s="2"/>
      <c r="B18" s="101" t="s">
        <v>28</v>
      </c>
      <c r="C18" s="101" t="s">
        <v>533</v>
      </c>
      <c r="D18" s="8">
        <v>2001</v>
      </c>
      <c r="E18" s="8">
        <v>4</v>
      </c>
      <c r="F18" s="102">
        <v>0.021412037037037035</v>
      </c>
      <c r="G18" s="98">
        <v>14</v>
      </c>
      <c r="H18" s="31">
        <v>105.67</v>
      </c>
      <c r="I18" s="11">
        <f t="shared" si="1"/>
        <v>70.44817927170868</v>
      </c>
    </row>
    <row r="19" spans="1:9" ht="15.75">
      <c r="A19" s="2"/>
      <c r="B19" s="101" t="s">
        <v>29</v>
      </c>
      <c r="C19" s="101" t="s">
        <v>533</v>
      </c>
      <c r="D19" s="8">
        <v>2002</v>
      </c>
      <c r="E19" s="8">
        <v>3</v>
      </c>
      <c r="F19" s="6">
        <v>0.022291666666666668</v>
      </c>
      <c r="G19" s="8">
        <v>28</v>
      </c>
      <c r="H19" s="31">
        <v>97.69</v>
      </c>
      <c r="I19" s="11">
        <f t="shared" si="1"/>
        <v>65.12605042016807</v>
      </c>
    </row>
    <row r="20" spans="1:9" ht="15.75">
      <c r="A20" s="2"/>
      <c r="B20" s="101" t="s">
        <v>27</v>
      </c>
      <c r="C20" s="101" t="s">
        <v>533</v>
      </c>
      <c r="D20" s="8">
        <v>2001</v>
      </c>
      <c r="E20" s="8">
        <v>4</v>
      </c>
      <c r="F20" s="6">
        <v>0.022314814814814815</v>
      </c>
      <c r="G20" s="8">
        <v>29</v>
      </c>
      <c r="H20" s="31">
        <v>97.48</v>
      </c>
      <c r="I20" s="11">
        <f t="shared" si="1"/>
        <v>64.9859943977591</v>
      </c>
    </row>
    <row r="21" spans="1:9" ht="15.75">
      <c r="A21" s="3"/>
      <c r="B21" s="101" t="s">
        <v>23</v>
      </c>
      <c r="C21" s="101" t="s">
        <v>533</v>
      </c>
      <c r="D21" s="8">
        <v>2001</v>
      </c>
      <c r="E21" s="8">
        <v>2</v>
      </c>
      <c r="F21" s="6" t="s">
        <v>220</v>
      </c>
      <c r="G21" s="6" t="s">
        <v>220</v>
      </c>
      <c r="H21" s="31">
        <v>0</v>
      </c>
      <c r="I21" s="11">
        <v>0</v>
      </c>
    </row>
    <row r="22" ht="15">
      <c r="A22" s="71" t="s">
        <v>240</v>
      </c>
    </row>
    <row r="23" spans="1:9" ht="15.75">
      <c r="A23" s="2">
        <v>1</v>
      </c>
      <c r="B23" t="s">
        <v>35</v>
      </c>
      <c r="C23" t="s">
        <v>5</v>
      </c>
      <c r="D23" s="8">
        <v>2003</v>
      </c>
      <c r="E23" s="8">
        <v>2</v>
      </c>
      <c r="F23" s="6">
        <v>0.016076388888888887</v>
      </c>
      <c r="G23" s="8">
        <v>1</v>
      </c>
      <c r="H23" s="31">
        <v>150</v>
      </c>
      <c r="I23" s="11">
        <f>200-F23/F$23*100</f>
        <v>100</v>
      </c>
    </row>
    <row r="24" spans="1:9" ht="15.75">
      <c r="A24" s="2">
        <v>2</v>
      </c>
      <c r="B24" t="s">
        <v>39</v>
      </c>
      <c r="C24" t="s">
        <v>533</v>
      </c>
      <c r="D24" s="8">
        <v>2003</v>
      </c>
      <c r="E24" s="8">
        <v>2</v>
      </c>
      <c r="F24" s="6">
        <v>0.016516203703703703</v>
      </c>
      <c r="G24" s="8">
        <v>2</v>
      </c>
      <c r="H24" s="31">
        <v>145.9</v>
      </c>
      <c r="I24" s="11">
        <f>200-F24/F$23*100</f>
        <v>97.26421886249099</v>
      </c>
    </row>
    <row r="25" spans="1:9" ht="15.75">
      <c r="A25" s="2">
        <v>8</v>
      </c>
      <c r="B25" t="s">
        <v>36</v>
      </c>
      <c r="C25" t="s">
        <v>533</v>
      </c>
      <c r="D25" s="8">
        <v>2003</v>
      </c>
      <c r="E25" s="8">
        <v>4</v>
      </c>
      <c r="F25" s="6">
        <v>0.019189814814814816</v>
      </c>
      <c r="G25" s="8">
        <v>8</v>
      </c>
      <c r="H25" s="31">
        <v>120.95</v>
      </c>
      <c r="I25" s="11">
        <f>200-F25/F$23*100</f>
        <v>80.63354931605468</v>
      </c>
    </row>
    <row r="26" spans="1:9" ht="15.75">
      <c r="A26" s="2">
        <v>19</v>
      </c>
      <c r="B26" t="s">
        <v>37</v>
      </c>
      <c r="C26" t="s">
        <v>533</v>
      </c>
      <c r="D26" s="8">
        <v>2004</v>
      </c>
      <c r="E26" s="8">
        <v>4</v>
      </c>
      <c r="F26" s="6">
        <v>0.021597222222222223</v>
      </c>
      <c r="G26" s="8">
        <v>19</v>
      </c>
      <c r="H26" s="31">
        <v>98.49</v>
      </c>
      <c r="I26" s="11">
        <f>200-F26/F$23*100</f>
        <v>65.65874730021596</v>
      </c>
    </row>
    <row r="27" spans="1:9" ht="15.75">
      <c r="A27" s="2">
        <v>32</v>
      </c>
      <c r="B27" t="s">
        <v>168</v>
      </c>
      <c r="C27" t="s">
        <v>533</v>
      </c>
      <c r="D27" s="8">
        <v>2004</v>
      </c>
      <c r="E27" s="8">
        <v>3</v>
      </c>
      <c r="F27" s="6">
        <v>0.024652777777777777</v>
      </c>
      <c r="G27" s="8">
        <v>30</v>
      </c>
      <c r="H27" s="31">
        <v>69.98</v>
      </c>
      <c r="I27" s="11">
        <f>200-F27/F$23*100</f>
        <v>46.6522678185745</v>
      </c>
    </row>
    <row r="28" spans="1:8" ht="18.75">
      <c r="A28" s="26"/>
      <c r="B28" s="53" t="s">
        <v>546</v>
      </c>
      <c r="H28"/>
    </row>
    <row r="29" spans="1:9" ht="15.75">
      <c r="A29" s="2">
        <v>1</v>
      </c>
      <c r="B29" t="s">
        <v>41</v>
      </c>
      <c r="C29" t="s">
        <v>533</v>
      </c>
      <c r="D29" s="8">
        <v>2004</v>
      </c>
      <c r="E29" s="8">
        <v>2</v>
      </c>
      <c r="F29" s="6">
        <v>0.014097222222222221</v>
      </c>
      <c r="G29" s="8">
        <v>1</v>
      </c>
      <c r="H29" s="31">
        <v>150</v>
      </c>
      <c r="I29" s="11">
        <f>200-F29/F$29*100</f>
        <v>100</v>
      </c>
    </row>
    <row r="30" spans="1:9" ht="15.75">
      <c r="A30" s="2">
        <v>2</v>
      </c>
      <c r="B30" t="s">
        <v>436</v>
      </c>
      <c r="C30" t="s">
        <v>533</v>
      </c>
      <c r="D30" s="8">
        <v>2003</v>
      </c>
      <c r="E30" s="8">
        <v>1</v>
      </c>
      <c r="F30" s="6">
        <v>0.014247685185185184</v>
      </c>
      <c r="G30" s="8">
        <v>2</v>
      </c>
      <c r="H30" s="31">
        <v>148.4</v>
      </c>
      <c r="I30" s="11">
        <f aca="true" t="shared" si="2" ref="I30:I36">200-F30/F$29*100</f>
        <v>98.93267651888343</v>
      </c>
    </row>
    <row r="31" spans="1:9" ht="15.75">
      <c r="A31" s="2">
        <v>9</v>
      </c>
      <c r="B31" t="s">
        <v>43</v>
      </c>
      <c r="C31" t="s">
        <v>533</v>
      </c>
      <c r="D31" s="8">
        <v>2003</v>
      </c>
      <c r="E31" s="8">
        <v>1</v>
      </c>
      <c r="F31" s="6">
        <v>0.015208333333333332</v>
      </c>
      <c r="G31" s="8">
        <v>9</v>
      </c>
      <c r="H31" s="31">
        <v>138.18</v>
      </c>
      <c r="I31" s="11">
        <f t="shared" si="2"/>
        <v>92.11822660098521</v>
      </c>
    </row>
    <row r="32" spans="1:9" ht="15.75">
      <c r="A32" s="2">
        <v>11</v>
      </c>
      <c r="B32" t="s">
        <v>47</v>
      </c>
      <c r="C32" t="s">
        <v>533</v>
      </c>
      <c r="D32" s="8">
        <v>2003</v>
      </c>
      <c r="E32" s="8">
        <v>2</v>
      </c>
      <c r="F32" s="6">
        <v>0.015416666666666667</v>
      </c>
      <c r="G32" s="8">
        <v>11</v>
      </c>
      <c r="H32" s="31">
        <v>135.96</v>
      </c>
      <c r="I32" s="11">
        <f t="shared" si="2"/>
        <v>90.64039408866992</v>
      </c>
    </row>
    <row r="33" spans="1:9" ht="15.75">
      <c r="A33" s="2">
        <v>18</v>
      </c>
      <c r="B33" t="s">
        <v>111</v>
      </c>
      <c r="C33" t="s">
        <v>533</v>
      </c>
      <c r="D33" s="8">
        <v>2004</v>
      </c>
      <c r="E33" s="8">
        <v>3</v>
      </c>
      <c r="F33" s="6">
        <v>0.016180555555555556</v>
      </c>
      <c r="G33" s="8">
        <v>18</v>
      </c>
      <c r="H33" s="31">
        <v>127.83</v>
      </c>
      <c r="I33" s="11">
        <f t="shared" si="2"/>
        <v>85.22167487684729</v>
      </c>
    </row>
    <row r="34" spans="1:9" ht="15.75">
      <c r="A34" s="2">
        <v>19</v>
      </c>
      <c r="B34" t="s">
        <v>45</v>
      </c>
      <c r="C34" t="s">
        <v>533</v>
      </c>
      <c r="D34" s="8">
        <v>2004</v>
      </c>
      <c r="E34" s="8">
        <v>2</v>
      </c>
      <c r="F34" s="6">
        <v>0.016180555555555556</v>
      </c>
      <c r="G34" s="8">
        <f>18</f>
        <v>18</v>
      </c>
      <c r="H34" s="31">
        <v>127.83</v>
      </c>
      <c r="I34" s="11">
        <f t="shared" si="2"/>
        <v>85.22167487684729</v>
      </c>
    </row>
    <row r="35" spans="1:9" ht="15.75">
      <c r="A35" s="2">
        <v>20</v>
      </c>
      <c r="B35" t="s">
        <v>44</v>
      </c>
      <c r="C35" t="s">
        <v>533</v>
      </c>
      <c r="D35" s="8">
        <v>2003</v>
      </c>
      <c r="E35" s="8">
        <v>3</v>
      </c>
      <c r="F35" s="6">
        <v>0.016319444444444445</v>
      </c>
      <c r="G35" s="8">
        <v>20</v>
      </c>
      <c r="H35" s="31">
        <v>126.35</v>
      </c>
      <c r="I35" s="11">
        <f t="shared" si="2"/>
        <v>84.23645320197042</v>
      </c>
    </row>
    <row r="36" spans="1:9" ht="15.75">
      <c r="A36" s="2">
        <v>26</v>
      </c>
      <c r="B36" t="s">
        <v>42</v>
      </c>
      <c r="C36" t="s">
        <v>533</v>
      </c>
      <c r="D36" s="8">
        <v>2003</v>
      </c>
      <c r="E36" s="8">
        <v>3</v>
      </c>
      <c r="F36" s="6">
        <v>0.01724537037037037</v>
      </c>
      <c r="G36" s="8">
        <v>26</v>
      </c>
      <c r="H36" s="31">
        <v>116.5</v>
      </c>
      <c r="I36" s="11">
        <f t="shared" si="2"/>
        <v>77.66830870279146</v>
      </c>
    </row>
  </sheetData>
  <sheetProtection/>
  <mergeCells count="2">
    <mergeCell ref="B1:F1"/>
    <mergeCell ref="B2:F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7109375" style="8" customWidth="1"/>
    <col min="2" max="2" width="20.57421875" style="0" customWidth="1"/>
    <col min="3" max="3" width="21.140625" style="0" customWidth="1"/>
    <col min="4" max="6" width="9.140625" style="8" customWidth="1"/>
    <col min="7" max="9" width="9.140625" style="11" customWidth="1"/>
  </cols>
  <sheetData>
    <row r="1" spans="2:6" ht="18.75">
      <c r="B1" s="552" t="s">
        <v>548</v>
      </c>
      <c r="C1" s="552"/>
      <c r="D1" s="552"/>
      <c r="E1" s="552"/>
      <c r="F1" s="552"/>
    </row>
    <row r="2" spans="1:6" ht="18.75">
      <c r="A2" s="3"/>
      <c r="B2" s="552" t="s">
        <v>560</v>
      </c>
      <c r="C2" s="552"/>
      <c r="D2" s="552"/>
      <c r="E2" s="552"/>
      <c r="F2" s="552"/>
    </row>
    <row r="3" spans="1:7" ht="18.75">
      <c r="A3" s="26"/>
      <c r="B3" s="53" t="s">
        <v>241</v>
      </c>
      <c r="G3" s="100" t="s">
        <v>53</v>
      </c>
    </row>
    <row r="4" spans="1:8" ht="15.75">
      <c r="A4" s="2">
        <v>1</v>
      </c>
      <c r="B4" t="s">
        <v>8</v>
      </c>
      <c r="C4" t="s">
        <v>533</v>
      </c>
      <c r="D4" s="8">
        <v>2000</v>
      </c>
      <c r="E4" s="6">
        <v>0.026064814814814815</v>
      </c>
      <c r="F4" s="8">
        <v>1</v>
      </c>
      <c r="G4" s="31">
        <v>150</v>
      </c>
      <c r="H4" s="11">
        <f>200-E4/E$4*100</f>
        <v>100</v>
      </c>
    </row>
    <row r="5" spans="1:8" ht="15.75">
      <c r="A5" s="2">
        <v>10</v>
      </c>
      <c r="B5" t="s">
        <v>213</v>
      </c>
      <c r="C5" t="s">
        <v>533</v>
      </c>
      <c r="D5" s="8">
        <v>2000</v>
      </c>
      <c r="E5" s="6">
        <v>0.028113425925925927</v>
      </c>
      <c r="F5" s="8">
        <v>10</v>
      </c>
      <c r="G5" s="31">
        <v>138.21</v>
      </c>
      <c r="H5" s="11">
        <f aca="true" t="shared" si="0" ref="H5:H10">200-E5/E$4*100</f>
        <v>92.14031971580816</v>
      </c>
    </row>
    <row r="6" spans="1:8" ht="15.75">
      <c r="A6" s="2">
        <v>11</v>
      </c>
      <c r="B6" t="s">
        <v>13</v>
      </c>
      <c r="C6" t="s">
        <v>533</v>
      </c>
      <c r="D6" s="8">
        <v>2002</v>
      </c>
      <c r="E6" s="6">
        <v>0.028240740740740736</v>
      </c>
      <c r="F6" s="8">
        <v>11</v>
      </c>
      <c r="G6" s="31">
        <v>137.48</v>
      </c>
      <c r="H6" s="11">
        <f t="shared" si="0"/>
        <v>91.651865008881</v>
      </c>
    </row>
    <row r="7" spans="1:8" ht="15.75">
      <c r="A7" s="2">
        <v>25</v>
      </c>
      <c r="B7" t="s">
        <v>9</v>
      </c>
      <c r="C7" t="s">
        <v>533</v>
      </c>
      <c r="D7" s="8">
        <v>2001</v>
      </c>
      <c r="E7" s="6">
        <v>0.031828703703703706</v>
      </c>
      <c r="F7" s="8">
        <v>25</v>
      </c>
      <c r="G7" s="31">
        <v>116.83</v>
      </c>
      <c r="H7" s="11">
        <f t="shared" si="0"/>
        <v>77.88632326820604</v>
      </c>
    </row>
    <row r="8" spans="1:8" ht="15.75">
      <c r="A8" s="2">
        <v>34</v>
      </c>
      <c r="B8" t="s">
        <v>11</v>
      </c>
      <c r="C8" t="s">
        <v>533</v>
      </c>
      <c r="D8" s="8">
        <v>2002</v>
      </c>
      <c r="E8" s="6">
        <v>0.034479166666666665</v>
      </c>
      <c r="F8" s="8">
        <v>34</v>
      </c>
      <c r="G8" s="31">
        <v>101.58</v>
      </c>
      <c r="H8" s="11">
        <f t="shared" si="0"/>
        <v>67.71758436944938</v>
      </c>
    </row>
    <row r="9" spans="1:8" ht="15.75">
      <c r="A9" s="2">
        <v>43</v>
      </c>
      <c r="B9" t="s">
        <v>14</v>
      </c>
      <c r="C9" t="s">
        <v>533</v>
      </c>
      <c r="D9" s="8">
        <v>2002</v>
      </c>
      <c r="E9" s="6">
        <v>0.03599537037037037</v>
      </c>
      <c r="F9" s="8">
        <v>43</v>
      </c>
      <c r="G9" s="31">
        <v>92.85</v>
      </c>
      <c r="H9" s="11">
        <f t="shared" si="0"/>
        <v>61.900532859680254</v>
      </c>
    </row>
    <row r="10" spans="1:8" ht="15.75">
      <c r="A10" s="2">
        <v>50</v>
      </c>
      <c r="B10" t="s">
        <v>10</v>
      </c>
      <c r="C10" t="s">
        <v>533</v>
      </c>
      <c r="D10" s="8">
        <v>2002</v>
      </c>
      <c r="E10" s="6">
        <v>0.03791666666666667</v>
      </c>
      <c r="F10" s="8">
        <v>50</v>
      </c>
      <c r="G10" s="31">
        <v>81.79</v>
      </c>
      <c r="H10" s="11">
        <f t="shared" si="0"/>
        <v>54.52930728241563</v>
      </c>
    </row>
    <row r="11" spans="1:8" ht="15.75">
      <c r="A11" s="2">
        <v>73</v>
      </c>
      <c r="B11" t="s">
        <v>6</v>
      </c>
      <c r="C11" t="s">
        <v>533</v>
      </c>
      <c r="D11" s="8">
        <v>2001</v>
      </c>
      <c r="E11" s="8" t="s">
        <v>19</v>
      </c>
      <c r="F11" s="8" t="s">
        <v>220</v>
      </c>
      <c r="G11" s="31">
        <v>0</v>
      </c>
      <c r="H11" s="11">
        <v>0</v>
      </c>
    </row>
    <row r="12" ht="15.75">
      <c r="A12" s="3"/>
    </row>
    <row r="13" spans="1:2" ht="18.75">
      <c r="A13" s="26"/>
      <c r="B13" s="53" t="s">
        <v>545</v>
      </c>
    </row>
    <row r="14" spans="1:8" ht="15.75">
      <c r="A14" s="2">
        <v>1</v>
      </c>
      <c r="B14" t="s">
        <v>21</v>
      </c>
      <c r="C14" t="s">
        <v>531</v>
      </c>
      <c r="D14" s="8">
        <v>2000</v>
      </c>
      <c r="E14" s="6">
        <v>0.02255787037037037</v>
      </c>
      <c r="F14" s="8">
        <v>1</v>
      </c>
      <c r="G14" s="31">
        <v>150</v>
      </c>
      <c r="H14" s="11">
        <f aca="true" t="shared" si="1" ref="H14:H20">200-E14/E$14*100</f>
        <v>100</v>
      </c>
    </row>
    <row r="15" spans="1:8" ht="15.75">
      <c r="A15" s="2">
        <v>2</v>
      </c>
      <c r="B15" s="101" t="s">
        <v>23</v>
      </c>
      <c r="C15" s="101" t="s">
        <v>533</v>
      </c>
      <c r="D15" s="98">
        <v>2001</v>
      </c>
      <c r="E15" s="102">
        <v>0.022604166666666665</v>
      </c>
      <c r="F15" s="98">
        <v>2</v>
      </c>
      <c r="G15" s="31">
        <v>149.69</v>
      </c>
      <c r="H15" s="11">
        <f t="shared" si="1"/>
        <v>99.79476654694717</v>
      </c>
    </row>
    <row r="16" spans="1:8" ht="15.75">
      <c r="A16" s="2">
        <v>10</v>
      </c>
      <c r="B16" s="101" t="s">
        <v>28</v>
      </c>
      <c r="C16" s="101" t="s">
        <v>533</v>
      </c>
      <c r="D16" s="98">
        <v>2001</v>
      </c>
      <c r="E16" s="102">
        <v>0.025405092592592594</v>
      </c>
      <c r="F16" s="98">
        <v>10</v>
      </c>
      <c r="G16" s="31">
        <v>131.07</v>
      </c>
      <c r="H16" s="11">
        <f t="shared" si="1"/>
        <v>87.37814263724988</v>
      </c>
    </row>
    <row r="17" spans="1:8" ht="15.75">
      <c r="A17" s="2">
        <v>11</v>
      </c>
      <c r="B17" s="101" t="s">
        <v>29</v>
      </c>
      <c r="C17" s="101" t="s">
        <v>533</v>
      </c>
      <c r="D17" s="98">
        <v>2002</v>
      </c>
      <c r="E17" s="102">
        <v>0.025567129629629634</v>
      </c>
      <c r="F17" s="98">
        <v>11</v>
      </c>
      <c r="G17" s="31">
        <v>129.99</v>
      </c>
      <c r="H17" s="11">
        <f t="shared" si="1"/>
        <v>86.65982555156488</v>
      </c>
    </row>
    <row r="18" spans="1:8" ht="15.75">
      <c r="A18" s="2">
        <v>13</v>
      </c>
      <c r="B18" s="101" t="s">
        <v>25</v>
      </c>
      <c r="C18" s="101" t="s">
        <v>533</v>
      </c>
      <c r="D18" s="98">
        <v>2001</v>
      </c>
      <c r="E18" s="102">
        <v>0.02621527777777778</v>
      </c>
      <c r="F18" s="98">
        <v>13</v>
      </c>
      <c r="G18" s="31">
        <v>125.68</v>
      </c>
      <c r="H18" s="11">
        <f t="shared" si="1"/>
        <v>83.78655720882504</v>
      </c>
    </row>
    <row r="19" spans="1:8" ht="15.75">
      <c r="A19" s="2">
        <v>14</v>
      </c>
      <c r="B19" s="101" t="s">
        <v>31</v>
      </c>
      <c r="C19" s="101" t="s">
        <v>533</v>
      </c>
      <c r="D19" s="98">
        <v>2002</v>
      </c>
      <c r="E19" s="102">
        <v>0.026412037037037036</v>
      </c>
      <c r="F19" s="98">
        <v>14</v>
      </c>
      <c r="G19" s="31">
        <v>124.37</v>
      </c>
      <c r="H19" s="11">
        <f t="shared" si="1"/>
        <v>82.91431503335045</v>
      </c>
    </row>
    <row r="20" spans="1:8" ht="15.75">
      <c r="A20" s="2">
        <v>36</v>
      </c>
      <c r="B20" s="101" t="s">
        <v>27</v>
      </c>
      <c r="C20" s="101" t="s">
        <v>533</v>
      </c>
      <c r="D20" s="98">
        <v>2001</v>
      </c>
      <c r="E20" s="102">
        <v>0.031712962962962964</v>
      </c>
      <c r="F20" s="98">
        <v>36</v>
      </c>
      <c r="G20" s="31">
        <v>89.12</v>
      </c>
      <c r="H20" s="11">
        <f t="shared" si="1"/>
        <v>59.4150846587994</v>
      </c>
    </row>
    <row r="21" ht="15.75">
      <c r="A21" s="26"/>
    </row>
    <row r="22" spans="1:2" ht="18.75">
      <c r="A22" s="26"/>
      <c r="B22" s="53" t="s">
        <v>240</v>
      </c>
    </row>
    <row r="23" spans="1:8" ht="15.75">
      <c r="A23" s="2">
        <v>1</v>
      </c>
      <c r="B23" t="s">
        <v>541</v>
      </c>
      <c r="C23" t="s">
        <v>532</v>
      </c>
      <c r="D23" s="8">
        <v>2003</v>
      </c>
      <c r="E23" s="6">
        <v>0.02280092592592593</v>
      </c>
      <c r="F23" s="8">
        <v>1</v>
      </c>
      <c r="G23" s="31">
        <v>150</v>
      </c>
      <c r="H23" s="11">
        <f>200-E23/E$23*100</f>
        <v>100</v>
      </c>
    </row>
    <row r="24" spans="1:8" ht="15.75">
      <c r="A24" s="2">
        <v>6</v>
      </c>
      <c r="B24" t="s">
        <v>39</v>
      </c>
      <c r="C24" t="s">
        <v>533</v>
      </c>
      <c r="D24" s="8">
        <v>2003</v>
      </c>
      <c r="E24" s="6">
        <v>0.024675925925925924</v>
      </c>
      <c r="F24" s="8">
        <v>6</v>
      </c>
      <c r="G24" s="31">
        <v>137.66</v>
      </c>
      <c r="H24" s="11">
        <f>200-E24/E$23*100</f>
        <v>91.77664974619293</v>
      </c>
    </row>
    <row r="25" spans="1:8" ht="15.75">
      <c r="A25" s="2">
        <v>17</v>
      </c>
      <c r="B25" t="s">
        <v>36</v>
      </c>
      <c r="C25" t="s">
        <v>533</v>
      </c>
      <c r="D25" s="8">
        <v>2003</v>
      </c>
      <c r="E25" s="6">
        <v>0.029120370370370366</v>
      </c>
      <c r="F25" s="8">
        <v>17</v>
      </c>
      <c r="G25" s="31">
        <v>108.43</v>
      </c>
      <c r="H25" s="11">
        <f>200-E25/E$23*100</f>
        <v>72.2842639593909</v>
      </c>
    </row>
    <row r="26" spans="1:8" ht="15.75">
      <c r="A26" s="2">
        <v>19</v>
      </c>
      <c r="B26" t="s">
        <v>37</v>
      </c>
      <c r="C26" t="s">
        <v>533</v>
      </c>
      <c r="D26" s="8">
        <v>2004</v>
      </c>
      <c r="E26" s="6">
        <v>0.029328703703703704</v>
      </c>
      <c r="F26" s="8">
        <v>19</v>
      </c>
      <c r="G26" s="31">
        <v>107.06</v>
      </c>
      <c r="H26" s="11">
        <f>200-E26/E$23*100</f>
        <v>71.37055837563452</v>
      </c>
    </row>
    <row r="27" spans="1:8" ht="15.75">
      <c r="A27" s="2">
        <v>53</v>
      </c>
      <c r="B27" t="s">
        <v>168</v>
      </c>
      <c r="C27" t="s">
        <v>533</v>
      </c>
      <c r="D27" s="8">
        <v>2004</v>
      </c>
      <c r="E27" s="8" t="s">
        <v>547</v>
      </c>
      <c r="G27" s="31">
        <v>0</v>
      </c>
      <c r="H27" s="11">
        <v>0</v>
      </c>
    </row>
    <row r="28" ht="15">
      <c r="G28"/>
    </row>
    <row r="29" spans="1:7" ht="18.75">
      <c r="A29" s="26"/>
      <c r="B29" s="53" t="s">
        <v>546</v>
      </c>
      <c r="G29"/>
    </row>
    <row r="30" spans="1:8" ht="15.75">
      <c r="A30" s="2">
        <v>1</v>
      </c>
      <c r="B30" t="s">
        <v>441</v>
      </c>
      <c r="C30" t="s">
        <v>534</v>
      </c>
      <c r="D30" s="8">
        <v>2003</v>
      </c>
      <c r="E30" s="6">
        <v>0.02144675925925926</v>
      </c>
      <c r="F30" s="8">
        <v>1</v>
      </c>
      <c r="G30" s="31">
        <v>150</v>
      </c>
      <c r="H30" s="11">
        <f>200-E30/E$30*100</f>
        <v>100</v>
      </c>
    </row>
    <row r="31" spans="1:8" ht="15.75">
      <c r="A31" s="2">
        <v>2</v>
      </c>
      <c r="B31" t="s">
        <v>45</v>
      </c>
      <c r="C31" t="s">
        <v>533</v>
      </c>
      <c r="D31" s="8">
        <v>2004</v>
      </c>
      <c r="E31" s="6">
        <v>0.021493055555555557</v>
      </c>
      <c r="F31" s="8">
        <v>2</v>
      </c>
      <c r="G31" s="31">
        <v>149.68</v>
      </c>
      <c r="H31" s="11">
        <f aca="true" t="shared" si="2" ref="H31:H37">200-E31/E$30*100</f>
        <v>99.78413383702105</v>
      </c>
    </row>
    <row r="32" spans="1:8" ht="15.75">
      <c r="A32" s="2">
        <v>4</v>
      </c>
      <c r="B32" t="s">
        <v>42</v>
      </c>
      <c r="C32" t="s">
        <v>533</v>
      </c>
      <c r="D32" s="8">
        <v>2003</v>
      </c>
      <c r="E32" s="6">
        <v>0.022083333333333333</v>
      </c>
      <c r="F32" s="8">
        <v>4</v>
      </c>
      <c r="G32" s="31">
        <v>145.55</v>
      </c>
      <c r="H32" s="11">
        <f t="shared" si="2"/>
        <v>97.0318402590394</v>
      </c>
    </row>
    <row r="33" spans="1:8" ht="15.75">
      <c r="A33" s="2">
        <v>6</v>
      </c>
      <c r="B33" t="s">
        <v>41</v>
      </c>
      <c r="C33" t="s">
        <v>533</v>
      </c>
      <c r="D33" s="8">
        <v>2004</v>
      </c>
      <c r="E33" s="6">
        <v>0.022407407407407407</v>
      </c>
      <c r="F33" s="8">
        <v>6</v>
      </c>
      <c r="G33" s="31">
        <v>143.28</v>
      </c>
      <c r="H33" s="11">
        <f t="shared" si="2"/>
        <v>95.52077711818671</v>
      </c>
    </row>
    <row r="34" spans="1:8" ht="15.75">
      <c r="A34" s="2">
        <v>7</v>
      </c>
      <c r="B34" t="s">
        <v>43</v>
      </c>
      <c r="C34" t="s">
        <v>533</v>
      </c>
      <c r="D34" s="8">
        <v>2003</v>
      </c>
      <c r="E34" s="6">
        <v>0.022546296296296297</v>
      </c>
      <c r="F34" s="8">
        <v>7</v>
      </c>
      <c r="G34" s="31">
        <v>142.31</v>
      </c>
      <c r="H34" s="11">
        <f t="shared" si="2"/>
        <v>94.87317862924986</v>
      </c>
    </row>
    <row r="35" spans="1:8" ht="15.75">
      <c r="A35" s="2">
        <v>8</v>
      </c>
      <c r="B35" t="s">
        <v>44</v>
      </c>
      <c r="C35" t="s">
        <v>533</v>
      </c>
      <c r="D35" s="8">
        <v>2003</v>
      </c>
      <c r="E35" s="6">
        <v>0.023159722222222224</v>
      </c>
      <c r="F35" s="8">
        <v>8</v>
      </c>
      <c r="G35" s="31">
        <v>138.02</v>
      </c>
      <c r="H35" s="11">
        <f t="shared" si="2"/>
        <v>92.01295196977873</v>
      </c>
    </row>
    <row r="36" spans="1:8" ht="15.75">
      <c r="A36" s="2">
        <v>16</v>
      </c>
      <c r="B36" t="s">
        <v>111</v>
      </c>
      <c r="C36" t="s">
        <v>533</v>
      </c>
      <c r="D36" s="8">
        <v>2004</v>
      </c>
      <c r="E36" s="6">
        <v>0.025532407407407406</v>
      </c>
      <c r="F36" s="8">
        <v>16</v>
      </c>
      <c r="G36" s="31">
        <v>121.42</v>
      </c>
      <c r="H36" s="11">
        <f t="shared" si="2"/>
        <v>80.9498111171074</v>
      </c>
    </row>
    <row r="37" spans="1:8" ht="15.75">
      <c r="A37" s="2">
        <v>17</v>
      </c>
      <c r="B37" t="s">
        <v>436</v>
      </c>
      <c r="C37" t="s">
        <v>533</v>
      </c>
      <c r="D37" s="8">
        <v>2003</v>
      </c>
      <c r="E37" s="6">
        <v>0.025625</v>
      </c>
      <c r="F37" s="8">
        <v>17</v>
      </c>
      <c r="G37" s="31">
        <v>120.78</v>
      </c>
      <c r="H37" s="11">
        <f t="shared" si="2"/>
        <v>80.51807879114949</v>
      </c>
    </row>
    <row r="38" spans="1:8" ht="15.75">
      <c r="A38" s="2">
        <v>52</v>
      </c>
      <c r="B38" t="s">
        <v>47</v>
      </c>
      <c r="C38" t="s">
        <v>533</v>
      </c>
      <c r="D38" s="8">
        <v>2003</v>
      </c>
      <c r="E38" s="8" t="s">
        <v>220</v>
      </c>
      <c r="F38" s="8" t="s">
        <v>220</v>
      </c>
      <c r="G38" s="31">
        <v>0</v>
      </c>
      <c r="H38" s="11">
        <v>0</v>
      </c>
    </row>
  </sheetData>
  <sheetProtection/>
  <mergeCells count="2">
    <mergeCell ref="B1:F1"/>
    <mergeCell ref="B2:F2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21.57421875" style="0" customWidth="1"/>
    <col min="2" max="2" width="18.28125" style="0" customWidth="1"/>
    <col min="3" max="3" width="9.140625" style="8" customWidth="1"/>
    <col min="6" max="7" width="9.140625" style="8" customWidth="1"/>
    <col min="8" max="12" width="9.140625" style="11" customWidth="1"/>
  </cols>
  <sheetData>
    <row r="1" spans="1:3" ht="18.75">
      <c r="A1" s="552" t="s">
        <v>548</v>
      </c>
      <c r="B1" s="552"/>
      <c r="C1" s="552"/>
    </row>
    <row r="2" spans="1:3" ht="18.75">
      <c r="A2" s="552" t="s">
        <v>558</v>
      </c>
      <c r="B2" s="552"/>
      <c r="C2" s="552"/>
    </row>
    <row r="4" spans="1:8" ht="15.75">
      <c r="A4" s="97" t="s">
        <v>241</v>
      </c>
      <c r="B4" s="52" t="s">
        <v>241</v>
      </c>
      <c r="H4" s="100" t="s">
        <v>53</v>
      </c>
    </row>
    <row r="5" spans="1:7" ht="15">
      <c r="A5" t="s">
        <v>537</v>
      </c>
      <c r="B5" t="s">
        <v>532</v>
      </c>
      <c r="C5" s="8">
        <v>1</v>
      </c>
      <c r="D5" s="40">
        <v>0.019710648148148147</v>
      </c>
      <c r="E5" s="40">
        <v>0.019710648148148147</v>
      </c>
      <c r="G5" s="8">
        <v>1</v>
      </c>
    </row>
    <row r="6" spans="1:7" ht="15">
      <c r="A6" t="s">
        <v>536</v>
      </c>
      <c r="B6" t="s">
        <v>532</v>
      </c>
      <c r="C6" s="8">
        <v>1</v>
      </c>
      <c r="D6" s="40">
        <v>0.018680555555555554</v>
      </c>
      <c r="E6" s="40">
        <v>0.0383912037037037</v>
      </c>
      <c r="G6" s="8">
        <v>1</v>
      </c>
    </row>
    <row r="7" spans="1:11" ht="15">
      <c r="A7" t="s">
        <v>535</v>
      </c>
      <c r="B7" t="s">
        <v>532</v>
      </c>
      <c r="C7" s="8">
        <v>0</v>
      </c>
      <c r="D7" s="40">
        <v>0.018831018518518518</v>
      </c>
      <c r="E7" s="40">
        <v>0.05722222222222222</v>
      </c>
      <c r="G7" s="8">
        <v>1</v>
      </c>
      <c r="H7" s="11">
        <v>75</v>
      </c>
      <c r="I7" s="11">
        <f>200-E7/E7*100</f>
        <v>100</v>
      </c>
      <c r="J7" s="11">
        <f>1.5*I7</f>
        <v>150</v>
      </c>
      <c r="K7" s="11">
        <f>0.5*J7</f>
        <v>75</v>
      </c>
    </row>
    <row r="8" ht="15"/>
    <row r="9" spans="1:7" ht="15">
      <c r="A9" t="s">
        <v>213</v>
      </c>
      <c r="B9" t="s">
        <v>533</v>
      </c>
      <c r="C9" s="8">
        <v>3</v>
      </c>
      <c r="D9" s="40">
        <v>0.01943287037037037</v>
      </c>
      <c r="E9" s="40">
        <v>0.01943287037037037</v>
      </c>
      <c r="G9" s="8">
        <v>4</v>
      </c>
    </row>
    <row r="10" spans="1:7" ht="15">
      <c r="A10" t="s">
        <v>8</v>
      </c>
      <c r="B10" t="s">
        <v>533</v>
      </c>
      <c r="C10" s="8">
        <v>1</v>
      </c>
      <c r="D10" s="40">
        <v>0.019976851851851853</v>
      </c>
      <c r="E10" s="40">
        <v>0.03940972222222222</v>
      </c>
      <c r="G10" s="8">
        <v>4</v>
      </c>
    </row>
    <row r="11" spans="1:11" ht="15">
      <c r="A11" t="s">
        <v>6</v>
      </c>
      <c r="B11" t="s">
        <v>533</v>
      </c>
      <c r="C11" s="8">
        <v>0</v>
      </c>
      <c r="D11" s="40">
        <v>0.020011574074074074</v>
      </c>
      <c r="E11" s="40">
        <v>0.0594212962962963</v>
      </c>
      <c r="G11" s="8">
        <v>4</v>
      </c>
      <c r="H11" s="11">
        <v>72.12</v>
      </c>
      <c r="I11" s="11">
        <f>200-E11/E7*100</f>
        <v>96.15695792880258</v>
      </c>
      <c r="J11" s="11">
        <f>1.5*I11</f>
        <v>144.23543689320388</v>
      </c>
      <c r="K11" s="11">
        <f>0.5*J11</f>
        <v>72.11771844660194</v>
      </c>
    </row>
    <row r="12" ht="15"/>
    <row r="13" spans="1:7" ht="15">
      <c r="A13" t="s">
        <v>9</v>
      </c>
      <c r="B13" t="s">
        <v>533</v>
      </c>
      <c r="C13" s="8">
        <v>3</v>
      </c>
      <c r="D13" s="40">
        <v>0.020162037037037037</v>
      </c>
      <c r="E13" s="40">
        <v>0.020162037037037037</v>
      </c>
      <c r="G13" s="8">
        <v>12</v>
      </c>
    </row>
    <row r="14" spans="1:7" ht="15">
      <c r="A14" t="s">
        <v>11</v>
      </c>
      <c r="B14" t="s">
        <v>533</v>
      </c>
      <c r="C14" s="8">
        <v>0</v>
      </c>
      <c r="D14" s="40">
        <v>0.02090277777777778</v>
      </c>
      <c r="E14" s="40">
        <v>0.04106481481481481</v>
      </c>
      <c r="G14" s="8">
        <v>12</v>
      </c>
    </row>
    <row r="15" spans="1:11" ht="15">
      <c r="A15" t="s">
        <v>10</v>
      </c>
      <c r="B15" t="s">
        <v>533</v>
      </c>
      <c r="C15" s="8">
        <v>6</v>
      </c>
      <c r="D15" s="40">
        <v>0.024270833333333335</v>
      </c>
      <c r="E15" s="40">
        <v>0.06533564814814814</v>
      </c>
      <c r="G15" s="8">
        <v>12</v>
      </c>
      <c r="H15" s="11">
        <v>64.37</v>
      </c>
      <c r="I15" s="11">
        <f>200-E15/E7*100</f>
        <v>85.82119741100325</v>
      </c>
      <c r="J15" s="11">
        <f>1.5*I15</f>
        <v>128.73179611650488</v>
      </c>
      <c r="K15" s="11">
        <f>0.5*J15</f>
        <v>64.36589805825244</v>
      </c>
    </row>
    <row r="16" ht="15"/>
    <row r="17" ht="15"/>
    <row r="18" ht="15"/>
    <row r="19" spans="1:2" ht="18.75">
      <c r="A19" t="s">
        <v>545</v>
      </c>
      <c r="B19" s="53" t="s">
        <v>545</v>
      </c>
    </row>
    <row r="20" spans="1:7" ht="15">
      <c r="A20" t="s">
        <v>539</v>
      </c>
      <c r="B20" t="s">
        <v>532</v>
      </c>
      <c r="C20" s="8">
        <v>0</v>
      </c>
      <c r="D20" s="40">
        <v>0.0178125</v>
      </c>
      <c r="E20" s="40">
        <v>0.0178125</v>
      </c>
      <c r="G20" s="8">
        <v>1</v>
      </c>
    </row>
    <row r="21" spans="1:7" ht="15">
      <c r="A21" t="s">
        <v>540</v>
      </c>
      <c r="B21" t="s">
        <v>532</v>
      </c>
      <c r="C21" s="8">
        <v>3</v>
      </c>
      <c r="D21" s="40">
        <v>0.02005787037037037</v>
      </c>
      <c r="E21" s="40">
        <v>0.03787037037037037</v>
      </c>
      <c r="G21" s="8">
        <v>1</v>
      </c>
    </row>
    <row r="22" spans="1:11" ht="15">
      <c r="A22" t="s">
        <v>538</v>
      </c>
      <c r="B22" t="s">
        <v>532</v>
      </c>
      <c r="C22" s="8">
        <v>0</v>
      </c>
      <c r="D22" s="40">
        <v>0.016793981481481483</v>
      </c>
      <c r="E22" s="40">
        <v>0.054664351851851846</v>
      </c>
      <c r="G22" s="8">
        <v>1</v>
      </c>
      <c r="I22" s="11">
        <f>200-E22/E$22*100</f>
        <v>100</v>
      </c>
      <c r="J22" s="11">
        <f>1.5*$I22</f>
        <v>150</v>
      </c>
      <c r="K22" s="11">
        <f>0.5*$J22</f>
        <v>75</v>
      </c>
    </row>
    <row r="23" ht="15"/>
    <row r="24" spans="1:7" ht="15">
      <c r="A24" t="s">
        <v>28</v>
      </c>
      <c r="B24" t="s">
        <v>533</v>
      </c>
      <c r="C24" s="8">
        <v>2</v>
      </c>
      <c r="D24" s="40">
        <v>0.01909722222222222</v>
      </c>
      <c r="E24" s="40">
        <v>0.01909722222222222</v>
      </c>
      <c r="G24" s="8">
        <v>3</v>
      </c>
    </row>
    <row r="25" spans="1:7" ht="15">
      <c r="A25" t="s">
        <v>25</v>
      </c>
      <c r="B25" t="s">
        <v>533</v>
      </c>
      <c r="C25" s="8">
        <v>0</v>
      </c>
      <c r="D25" s="40">
        <v>0.018912037037037036</v>
      </c>
      <c r="E25" s="40">
        <v>0.03800925925925926</v>
      </c>
      <c r="G25" s="8">
        <v>3</v>
      </c>
    </row>
    <row r="26" spans="1:11" ht="15">
      <c r="A26" t="s">
        <v>23</v>
      </c>
      <c r="B26" t="s">
        <v>533</v>
      </c>
      <c r="C26" s="8">
        <v>0</v>
      </c>
      <c r="D26" s="40">
        <v>0.017430555555555557</v>
      </c>
      <c r="E26" s="40">
        <v>0.05543981481481481</v>
      </c>
      <c r="G26" s="8">
        <v>3</v>
      </c>
      <c r="H26" s="11">
        <v>73.94</v>
      </c>
      <c r="I26" s="11">
        <f>200-E26/E$22*100</f>
        <v>98.581410120686</v>
      </c>
      <c r="J26" s="11">
        <f>1.5*$I26</f>
        <v>147.87211518102902</v>
      </c>
      <c r="K26" s="11">
        <f>0.5*$J26</f>
        <v>73.93605759051451</v>
      </c>
    </row>
    <row r="27" ht="15"/>
    <row r="28" ht="15"/>
    <row r="29" spans="1:4" ht="15">
      <c r="A29" t="s">
        <v>27</v>
      </c>
      <c r="B29" t="s">
        <v>533</v>
      </c>
      <c r="C29" s="8">
        <v>2</v>
      </c>
      <c r="D29" s="40">
        <v>0.01951388888888889</v>
      </c>
    </row>
    <row r="30" spans="1:4" ht="15">
      <c r="A30" t="s">
        <v>29</v>
      </c>
      <c r="B30" t="s">
        <v>533</v>
      </c>
      <c r="C30" s="8">
        <v>2</v>
      </c>
      <c r="D30" t="s">
        <v>19</v>
      </c>
    </row>
    <row r="31" spans="1:8" ht="15">
      <c r="A31" t="s">
        <v>31</v>
      </c>
      <c r="B31" t="s">
        <v>533</v>
      </c>
      <c r="C31" s="8">
        <v>1</v>
      </c>
      <c r="D31" s="40">
        <v>0.01884259259259259</v>
      </c>
      <c r="G31" s="8" t="s">
        <v>220</v>
      </c>
      <c r="H31" s="11">
        <v>0</v>
      </c>
    </row>
    <row r="33" ht="18.75">
      <c r="A33" s="53" t="s">
        <v>240</v>
      </c>
    </row>
    <row r="34" spans="1:7" ht="15">
      <c r="A34" t="s">
        <v>544</v>
      </c>
      <c r="B34" t="s">
        <v>532</v>
      </c>
      <c r="C34" s="8">
        <v>0</v>
      </c>
      <c r="D34" s="40">
        <v>0.017546296296296296</v>
      </c>
      <c r="E34" s="40">
        <v>0.017546296296296296</v>
      </c>
      <c r="G34" s="8">
        <v>1</v>
      </c>
    </row>
    <row r="35" spans="1:7" ht="15">
      <c r="A35" t="s">
        <v>542</v>
      </c>
      <c r="B35" t="s">
        <v>532</v>
      </c>
      <c r="C35" s="8">
        <v>2</v>
      </c>
      <c r="D35" s="40">
        <v>0.021319444444444443</v>
      </c>
      <c r="E35" s="40">
        <v>0.03886574074074074</v>
      </c>
      <c r="G35" s="8">
        <v>1</v>
      </c>
    </row>
    <row r="36" spans="1:11" ht="15">
      <c r="A36" t="s">
        <v>543</v>
      </c>
      <c r="B36" t="s">
        <v>532</v>
      </c>
      <c r="C36" s="8">
        <v>1</v>
      </c>
      <c r="D36" s="40">
        <v>0.018391203703703705</v>
      </c>
      <c r="E36" s="40">
        <v>0.05725694444444444</v>
      </c>
      <c r="G36" s="8">
        <v>1</v>
      </c>
      <c r="H36" s="11">
        <v>75</v>
      </c>
      <c r="I36" s="11">
        <f>200-E36/E36*100</f>
        <v>100</v>
      </c>
      <c r="J36" s="11">
        <f>1.5*I36</f>
        <v>150</v>
      </c>
      <c r="K36" s="11">
        <f>0.5*J36</f>
        <v>75</v>
      </c>
    </row>
    <row r="38" spans="1:7" ht="15">
      <c r="A38" t="s">
        <v>36</v>
      </c>
      <c r="B38" t="s">
        <v>533</v>
      </c>
      <c r="C38" s="8">
        <v>2</v>
      </c>
      <c r="D38" s="40">
        <v>0.018043981481481484</v>
      </c>
      <c r="E38" s="40">
        <v>0.018043981481481484</v>
      </c>
      <c r="G38" s="8">
        <v>3</v>
      </c>
    </row>
    <row r="39" spans="1:7" ht="15">
      <c r="A39" t="s">
        <v>37</v>
      </c>
      <c r="B39" t="s">
        <v>533</v>
      </c>
      <c r="C39" s="8">
        <v>3</v>
      </c>
      <c r="D39" s="40">
        <v>0.02244212962962963</v>
      </c>
      <c r="E39" s="40">
        <v>0.040486111111111105</v>
      </c>
      <c r="G39" s="8">
        <v>3</v>
      </c>
    </row>
    <row r="40" spans="1:11" ht="15">
      <c r="A40" t="s">
        <v>39</v>
      </c>
      <c r="B40" t="s">
        <v>533</v>
      </c>
      <c r="C40" s="8">
        <v>3</v>
      </c>
      <c r="D40" s="40">
        <v>0.017175925925925924</v>
      </c>
      <c r="E40" s="40">
        <v>0.05766203703703704</v>
      </c>
      <c r="G40" s="8">
        <v>3</v>
      </c>
      <c r="H40" s="11">
        <v>74.47</v>
      </c>
      <c r="I40" s="11">
        <f>200-E40/E36*100</f>
        <v>99.29250050535676</v>
      </c>
      <c r="J40" s="11">
        <f>1.5*I40</f>
        <v>148.93875075803513</v>
      </c>
      <c r="K40" s="11">
        <f>0.5*J40</f>
        <v>74.46937537901756</v>
      </c>
    </row>
    <row r="42" ht="18.75">
      <c r="A42" s="53" t="s">
        <v>546</v>
      </c>
    </row>
    <row r="43" spans="1:7" ht="15">
      <c r="A43" t="s">
        <v>436</v>
      </c>
      <c r="B43" t="s">
        <v>533</v>
      </c>
      <c r="C43" s="8">
        <v>2</v>
      </c>
      <c r="D43" s="40">
        <v>0.014618055555555556</v>
      </c>
      <c r="E43" s="40">
        <v>0.014618055555555556</v>
      </c>
      <c r="G43" s="8">
        <v>1</v>
      </c>
    </row>
    <row r="44" spans="1:7" ht="15">
      <c r="A44" t="s">
        <v>43</v>
      </c>
      <c r="B44" t="s">
        <v>533</v>
      </c>
      <c r="C44" s="8">
        <v>2</v>
      </c>
      <c r="D44" s="40">
        <v>0.016909722222222225</v>
      </c>
      <c r="E44" s="40">
        <v>0.03152777777777777</v>
      </c>
      <c r="G44" s="8">
        <v>1</v>
      </c>
    </row>
    <row r="45" spans="1:11" ht="15">
      <c r="A45" t="s">
        <v>41</v>
      </c>
      <c r="B45" t="s">
        <v>533</v>
      </c>
      <c r="C45" s="8">
        <v>1</v>
      </c>
      <c r="D45" s="40">
        <v>0.013668981481481482</v>
      </c>
      <c r="E45" s="40">
        <v>0.045196759259259256</v>
      </c>
      <c r="G45" s="8">
        <v>1</v>
      </c>
      <c r="H45" s="11">
        <v>75</v>
      </c>
      <c r="I45" s="11">
        <f>200-E45/E45*100</f>
        <v>100</v>
      </c>
      <c r="J45" s="11">
        <f>1.5*I45</f>
        <v>150</v>
      </c>
      <c r="K45" s="11">
        <f>0.5*J45</f>
        <v>75</v>
      </c>
    </row>
    <row r="47" spans="1:7" ht="15">
      <c r="A47" t="s">
        <v>45</v>
      </c>
      <c r="B47" t="s">
        <v>533</v>
      </c>
      <c r="C47" s="8">
        <v>1</v>
      </c>
      <c r="D47" s="40">
        <v>0.013703703703703704</v>
      </c>
      <c r="E47" s="40">
        <v>0.013703703703703704</v>
      </c>
      <c r="G47" s="8">
        <v>7</v>
      </c>
    </row>
    <row r="48" spans="1:7" ht="15">
      <c r="A48" t="s">
        <v>47</v>
      </c>
      <c r="B48" t="s">
        <v>533</v>
      </c>
      <c r="C48" s="8">
        <v>4</v>
      </c>
      <c r="D48" s="40">
        <v>0.01702546296296296</v>
      </c>
      <c r="E48" s="40">
        <v>0.03072916666666667</v>
      </c>
      <c r="G48" s="8">
        <v>7</v>
      </c>
    </row>
    <row r="49" spans="1:11" ht="15">
      <c r="A49" t="s">
        <v>44</v>
      </c>
      <c r="B49" t="s">
        <v>533</v>
      </c>
      <c r="C49" s="8">
        <v>4</v>
      </c>
      <c r="D49" s="40">
        <v>0.01678240740740741</v>
      </c>
      <c r="E49" s="40">
        <v>0.047511574074074074</v>
      </c>
      <c r="G49" s="8">
        <v>7</v>
      </c>
      <c r="H49" s="11">
        <v>71.16</v>
      </c>
      <c r="I49" s="11">
        <f>200-E49/E45*100</f>
        <v>94.87836107554418</v>
      </c>
      <c r="J49" s="11">
        <f>1.5*I49</f>
        <v>142.31754161331628</v>
      </c>
      <c r="K49" s="11">
        <f>0.5*J49</f>
        <v>71.15877080665814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="87" zoomScaleNormal="87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24.7109375" style="0" customWidth="1"/>
    <col min="3" max="3" width="20.8515625" style="0" customWidth="1"/>
    <col min="4" max="6" width="9.140625" style="8" customWidth="1"/>
    <col min="7" max="7" width="9.140625" style="96" customWidth="1"/>
    <col min="8" max="12" width="9.140625" style="11" customWidth="1"/>
  </cols>
  <sheetData>
    <row r="1" spans="2:4" ht="18.75">
      <c r="B1" s="552" t="s">
        <v>1028</v>
      </c>
      <c r="C1" s="552"/>
      <c r="D1" s="552"/>
    </row>
    <row r="2" spans="1:5" ht="18.75">
      <c r="A2" s="97"/>
      <c r="B2" s="4">
        <v>42771</v>
      </c>
      <c r="C2" s="116" t="s">
        <v>1026</v>
      </c>
      <c r="D2" s="29"/>
      <c r="E2" s="114" t="s">
        <v>1027</v>
      </c>
    </row>
    <row r="3" spans="2:7" ht="18.75">
      <c r="B3" s="53" t="s">
        <v>241</v>
      </c>
      <c r="G3" s="100" t="s">
        <v>53</v>
      </c>
    </row>
    <row r="4" spans="1:8" ht="15.75">
      <c r="A4" s="95">
        <v>1</v>
      </c>
      <c r="B4" t="s">
        <v>536</v>
      </c>
      <c r="C4" t="s">
        <v>532</v>
      </c>
      <c r="D4" s="8">
        <v>2000</v>
      </c>
      <c r="E4" s="6">
        <v>0.03634259259259259</v>
      </c>
      <c r="F4" s="8">
        <v>1</v>
      </c>
      <c r="G4" s="31">
        <v>150</v>
      </c>
      <c r="H4" s="11">
        <f>200-E4/E$4*100</f>
        <v>100</v>
      </c>
    </row>
    <row r="5" spans="1:8" ht="15.75">
      <c r="A5" s="95">
        <v>8</v>
      </c>
      <c r="B5" t="s">
        <v>8</v>
      </c>
      <c r="C5" t="s">
        <v>7</v>
      </c>
      <c r="D5" s="8">
        <v>2000</v>
      </c>
      <c r="E5" s="6">
        <v>0.039143518518518515</v>
      </c>
      <c r="F5" s="8">
        <v>8</v>
      </c>
      <c r="G5" s="31">
        <v>138.44</v>
      </c>
      <c r="H5" s="11">
        <f aca="true" t="shared" si="0" ref="H5:H12">200-E5/E$4*100</f>
        <v>92.29299363057326</v>
      </c>
    </row>
    <row r="6" spans="1:8" ht="15.75">
      <c r="A6" s="95">
        <v>10</v>
      </c>
      <c r="B6" t="s">
        <v>213</v>
      </c>
      <c r="C6" t="s">
        <v>7</v>
      </c>
      <c r="D6" s="8">
        <v>2000</v>
      </c>
      <c r="E6" s="6">
        <v>0.039293981481481485</v>
      </c>
      <c r="F6" s="8">
        <v>10</v>
      </c>
      <c r="G6" s="31">
        <v>137.82</v>
      </c>
      <c r="H6" s="11">
        <f t="shared" si="0"/>
        <v>91.87898089171973</v>
      </c>
    </row>
    <row r="7" spans="1:8" ht="15.75">
      <c r="A7" s="95">
        <v>13</v>
      </c>
      <c r="B7" t="s">
        <v>6</v>
      </c>
      <c r="C7" t="s">
        <v>7</v>
      </c>
      <c r="D7" s="8">
        <v>2001</v>
      </c>
      <c r="E7" s="6">
        <v>0.04017361111111111</v>
      </c>
      <c r="F7" s="8">
        <v>13</v>
      </c>
      <c r="G7" s="31">
        <v>134.19</v>
      </c>
      <c r="H7" s="11">
        <f t="shared" si="0"/>
        <v>89.45859872611466</v>
      </c>
    </row>
    <row r="8" spans="1:8" ht="15.75">
      <c r="A8" s="95">
        <v>16</v>
      </c>
      <c r="B8" t="s">
        <v>9</v>
      </c>
      <c r="C8" t="s">
        <v>7</v>
      </c>
      <c r="D8" s="8">
        <v>2001</v>
      </c>
      <c r="E8" s="6">
        <v>0.040682870370370376</v>
      </c>
      <c r="F8" s="8">
        <v>16</v>
      </c>
      <c r="G8" s="31">
        <v>132.09</v>
      </c>
      <c r="H8" s="11">
        <f t="shared" si="0"/>
        <v>88.05732484076432</v>
      </c>
    </row>
    <row r="9" spans="1:8" ht="15.75">
      <c r="A9" s="95">
        <v>20</v>
      </c>
      <c r="B9" t="s">
        <v>13</v>
      </c>
      <c r="C9" t="s">
        <v>7</v>
      </c>
      <c r="D9" s="8">
        <v>2002</v>
      </c>
      <c r="E9" s="6">
        <v>0.041666666666666664</v>
      </c>
      <c r="F9" s="8">
        <v>20</v>
      </c>
      <c r="G9" s="31">
        <v>128.03</v>
      </c>
      <c r="H9" s="11">
        <f t="shared" si="0"/>
        <v>85.35031847133759</v>
      </c>
    </row>
    <row r="10" spans="1:8" ht="15.75">
      <c r="A10" s="95">
        <v>25</v>
      </c>
      <c r="B10" t="s">
        <v>11</v>
      </c>
      <c r="C10" t="s">
        <v>7</v>
      </c>
      <c r="D10" s="8">
        <v>2002</v>
      </c>
      <c r="E10" s="6">
        <v>0.04299768518518519</v>
      </c>
      <c r="F10" s="8">
        <v>25</v>
      </c>
      <c r="G10" s="31">
        <v>122.53</v>
      </c>
      <c r="H10" s="11">
        <f t="shared" si="0"/>
        <v>81.68789808917197</v>
      </c>
    </row>
    <row r="11" spans="1:8" ht="15.75">
      <c r="A11" s="95">
        <v>40</v>
      </c>
      <c r="B11" t="s">
        <v>10</v>
      </c>
      <c r="C11" t="s">
        <v>7</v>
      </c>
      <c r="D11" s="8">
        <v>2002</v>
      </c>
      <c r="E11" s="6">
        <v>0.04642361111111112</v>
      </c>
      <c r="F11" s="8">
        <v>40</v>
      </c>
      <c r="G11" s="31">
        <v>108.39</v>
      </c>
      <c r="H11" s="11">
        <f t="shared" si="0"/>
        <v>72.26114649681527</v>
      </c>
    </row>
    <row r="12" spans="1:8" ht="15.75">
      <c r="A12" s="95">
        <v>71</v>
      </c>
      <c r="B12" t="s">
        <v>14</v>
      </c>
      <c r="C12" t="s">
        <v>7</v>
      </c>
      <c r="D12" s="8">
        <v>2002</v>
      </c>
      <c r="E12" s="6">
        <v>0.06114583333333334</v>
      </c>
      <c r="F12" s="8">
        <v>71</v>
      </c>
      <c r="G12" s="31">
        <v>47.63</v>
      </c>
      <c r="H12" s="11">
        <f t="shared" si="0"/>
        <v>31.751592356687894</v>
      </c>
    </row>
    <row r="13" spans="1:7" ht="15.75">
      <c r="A13" s="97"/>
      <c r="G13"/>
    </row>
    <row r="14" spans="2:7" ht="18.75">
      <c r="B14" s="53" t="s">
        <v>545</v>
      </c>
      <c r="G14"/>
    </row>
    <row r="15" spans="1:8" ht="15.75">
      <c r="A15" s="95">
        <v>1</v>
      </c>
      <c r="B15" t="s">
        <v>23</v>
      </c>
      <c r="C15" t="s">
        <v>7</v>
      </c>
      <c r="D15" s="8">
        <v>2001</v>
      </c>
      <c r="E15" s="6">
        <v>0.030879629629629632</v>
      </c>
      <c r="F15" s="8">
        <v>1</v>
      </c>
      <c r="G15" s="31">
        <v>150</v>
      </c>
      <c r="H15" s="11">
        <f aca="true" t="shared" si="1" ref="H15:H20">200-E15/E$15*100</f>
        <v>100</v>
      </c>
    </row>
    <row r="16" spans="1:8" ht="15.75">
      <c r="A16" s="95">
        <v>4</v>
      </c>
      <c r="B16" t="s">
        <v>28</v>
      </c>
      <c r="C16" t="s">
        <v>7</v>
      </c>
      <c r="D16" s="8">
        <v>2001</v>
      </c>
      <c r="E16" s="6">
        <v>0.032997685185185185</v>
      </c>
      <c r="F16" s="8">
        <v>4</v>
      </c>
      <c r="G16" s="31">
        <v>139.71</v>
      </c>
      <c r="H16" s="11">
        <f t="shared" si="1"/>
        <v>93.14092953523239</v>
      </c>
    </row>
    <row r="17" spans="1:8" ht="15.75">
      <c r="A17" s="95">
        <v>14</v>
      </c>
      <c r="B17" t="s">
        <v>29</v>
      </c>
      <c r="C17" t="s">
        <v>7</v>
      </c>
      <c r="D17" s="8">
        <v>2002</v>
      </c>
      <c r="E17" s="6">
        <v>0.03649305555555555</v>
      </c>
      <c r="F17" s="8">
        <v>14</v>
      </c>
      <c r="G17" s="31">
        <v>122.73</v>
      </c>
      <c r="H17" s="11">
        <f t="shared" si="1"/>
        <v>81.82158920539733</v>
      </c>
    </row>
    <row r="18" spans="1:8" ht="15.75">
      <c r="A18" s="95">
        <v>21</v>
      </c>
      <c r="B18" t="s">
        <v>25</v>
      </c>
      <c r="C18" t="s">
        <v>7</v>
      </c>
      <c r="D18" s="8">
        <v>2001</v>
      </c>
      <c r="E18" s="6">
        <v>0.037696759259259256</v>
      </c>
      <c r="F18" s="8">
        <v>21</v>
      </c>
      <c r="G18" s="31">
        <v>116.89</v>
      </c>
      <c r="H18" s="11">
        <f t="shared" si="1"/>
        <v>77.92353823088459</v>
      </c>
    </row>
    <row r="19" spans="1:8" ht="15.75">
      <c r="A19" s="95">
        <v>25</v>
      </c>
      <c r="B19" t="s">
        <v>27</v>
      </c>
      <c r="C19" t="s">
        <v>7</v>
      </c>
      <c r="D19" s="8">
        <v>2001</v>
      </c>
      <c r="E19" s="6">
        <v>0.038356481481481484</v>
      </c>
      <c r="F19" s="8">
        <v>25</v>
      </c>
      <c r="G19" s="31">
        <v>113.68</v>
      </c>
      <c r="H19" s="11">
        <f t="shared" si="1"/>
        <v>75.78710644677662</v>
      </c>
    </row>
    <row r="20" spans="1:8" ht="15.75">
      <c r="A20" s="95">
        <v>44</v>
      </c>
      <c r="B20" t="s">
        <v>31</v>
      </c>
      <c r="C20" t="s">
        <v>7</v>
      </c>
      <c r="D20" s="8">
        <v>2002</v>
      </c>
      <c r="E20" s="6">
        <v>0.04396990740740741</v>
      </c>
      <c r="F20" s="8">
        <v>44</v>
      </c>
      <c r="G20" s="31">
        <v>86.41</v>
      </c>
      <c r="H20" s="11">
        <f t="shared" si="1"/>
        <v>57.608695652173935</v>
      </c>
    </row>
    <row r="21" spans="1:7" ht="15.75">
      <c r="A21" s="97"/>
      <c r="G21"/>
    </row>
    <row r="22" spans="1:7" ht="18.75">
      <c r="A22" s="69"/>
      <c r="B22" s="53" t="s">
        <v>240</v>
      </c>
      <c r="G22"/>
    </row>
    <row r="23" spans="1:8" ht="15.75">
      <c r="A23" s="95">
        <v>1</v>
      </c>
      <c r="B23" t="s">
        <v>39</v>
      </c>
      <c r="C23" t="s">
        <v>7</v>
      </c>
      <c r="D23" s="8">
        <v>2003</v>
      </c>
      <c r="E23" s="6">
        <v>0.02832175925925926</v>
      </c>
      <c r="F23" s="8">
        <v>1</v>
      </c>
      <c r="G23" s="31">
        <v>150</v>
      </c>
      <c r="H23" s="11">
        <f>200-E23/E$23*100</f>
        <v>100</v>
      </c>
    </row>
    <row r="24" spans="1:8" ht="15.75">
      <c r="A24" s="95">
        <v>7</v>
      </c>
      <c r="B24" t="s">
        <v>36</v>
      </c>
      <c r="C24" t="s">
        <v>7</v>
      </c>
      <c r="D24" s="8">
        <v>2003</v>
      </c>
      <c r="E24" s="6">
        <v>0.0340625</v>
      </c>
      <c r="F24" s="8">
        <v>7</v>
      </c>
      <c r="G24" s="31">
        <v>119.6</v>
      </c>
      <c r="H24" s="11">
        <f>200-E24/E$23*100</f>
        <v>79.73028197793215</v>
      </c>
    </row>
    <row r="25" spans="1:8" ht="15.75">
      <c r="A25" s="95">
        <v>15</v>
      </c>
      <c r="B25" t="s">
        <v>37</v>
      </c>
      <c r="C25" t="s">
        <v>7</v>
      </c>
      <c r="D25" s="8">
        <v>2004</v>
      </c>
      <c r="E25" s="6">
        <v>0.03765046296296296</v>
      </c>
      <c r="F25" s="8">
        <v>15</v>
      </c>
      <c r="G25" s="31">
        <v>100.59</v>
      </c>
      <c r="H25" s="11">
        <f>200-E25/E$23*100</f>
        <v>67.06170821413977</v>
      </c>
    </row>
    <row r="26" spans="1:8" ht="15.75">
      <c r="A26" s="95">
        <v>41</v>
      </c>
      <c r="B26" t="s">
        <v>168</v>
      </c>
      <c r="C26" t="s">
        <v>7</v>
      </c>
      <c r="D26" s="8">
        <v>2004</v>
      </c>
      <c r="E26" s="6">
        <v>0.055081018518518515</v>
      </c>
      <c r="F26" s="8">
        <v>41</v>
      </c>
      <c r="G26" s="31">
        <v>8.28</v>
      </c>
      <c r="H26" s="11">
        <f>200-E26/E$23*100</f>
        <v>5.516959542296689</v>
      </c>
    </row>
    <row r="27" ht="15">
      <c r="G27"/>
    </row>
    <row r="28" spans="1:7" ht="18.75">
      <c r="A28" s="69"/>
      <c r="B28" s="53" t="s">
        <v>546</v>
      </c>
      <c r="G28"/>
    </row>
    <row r="29" spans="1:8" ht="15.75">
      <c r="A29" s="95">
        <v>1</v>
      </c>
      <c r="B29" t="s">
        <v>41</v>
      </c>
      <c r="C29" t="s">
        <v>7</v>
      </c>
      <c r="D29" s="8">
        <v>2004</v>
      </c>
      <c r="E29" s="6">
        <v>0.024189814814814817</v>
      </c>
      <c r="F29" s="8">
        <v>1</v>
      </c>
      <c r="G29" s="31">
        <v>150</v>
      </c>
      <c r="H29" s="11">
        <f>200-E29/E$29*100</f>
        <v>100</v>
      </c>
    </row>
    <row r="30" spans="1:8" ht="15.75">
      <c r="A30" s="95">
        <v>3</v>
      </c>
      <c r="B30" t="s">
        <v>45</v>
      </c>
      <c r="C30" t="s">
        <v>7</v>
      </c>
      <c r="D30" s="8">
        <v>2004</v>
      </c>
      <c r="E30" s="6">
        <v>0.026828703703703702</v>
      </c>
      <c r="F30" s="8">
        <v>3</v>
      </c>
      <c r="G30" s="31">
        <v>133.64</v>
      </c>
      <c r="H30" s="11">
        <f aca="true" t="shared" si="2" ref="H30:H36">200-E30/E$29*100</f>
        <v>89.09090909090911</v>
      </c>
    </row>
    <row r="31" spans="1:8" ht="15.75">
      <c r="A31" s="95">
        <v>5</v>
      </c>
      <c r="B31" t="s">
        <v>43</v>
      </c>
      <c r="C31" t="s">
        <v>7</v>
      </c>
      <c r="D31" s="8">
        <v>2003</v>
      </c>
      <c r="E31" s="6">
        <v>0.026990740740740742</v>
      </c>
      <c r="F31" s="8">
        <v>5</v>
      </c>
      <c r="G31" s="31">
        <v>132.63</v>
      </c>
      <c r="H31" s="11">
        <f t="shared" si="2"/>
        <v>88.42105263157896</v>
      </c>
    </row>
    <row r="32" spans="1:8" ht="15.75">
      <c r="A32" s="95">
        <v>7</v>
      </c>
      <c r="B32" t="s">
        <v>44</v>
      </c>
      <c r="C32" t="s">
        <v>7</v>
      </c>
      <c r="D32" s="8">
        <v>2003</v>
      </c>
      <c r="E32" s="6">
        <v>0.027627314814814813</v>
      </c>
      <c r="F32" s="8">
        <v>7</v>
      </c>
      <c r="G32" s="31">
        <v>128.68</v>
      </c>
      <c r="H32" s="11">
        <f t="shared" si="2"/>
        <v>85.78947368421055</v>
      </c>
    </row>
    <row r="33" spans="1:8" ht="15.75">
      <c r="A33" s="95">
        <v>8</v>
      </c>
      <c r="B33" t="s">
        <v>42</v>
      </c>
      <c r="C33" t="s">
        <v>7</v>
      </c>
      <c r="D33" s="8">
        <v>2003</v>
      </c>
      <c r="E33" s="6">
        <v>0.028067129629629626</v>
      </c>
      <c r="F33" s="8">
        <v>8</v>
      </c>
      <c r="G33" s="31">
        <v>125.96</v>
      </c>
      <c r="H33" s="11">
        <f t="shared" si="2"/>
        <v>83.97129186602874</v>
      </c>
    </row>
    <row r="34" spans="1:8" ht="15.75">
      <c r="A34" s="95">
        <v>13</v>
      </c>
      <c r="B34" t="s">
        <v>47</v>
      </c>
      <c r="C34" t="s">
        <v>7</v>
      </c>
      <c r="D34" s="8">
        <v>2003</v>
      </c>
      <c r="E34" s="6">
        <v>0.03019675925925926</v>
      </c>
      <c r="F34" s="8">
        <v>13</v>
      </c>
      <c r="G34" s="31">
        <v>112.75</v>
      </c>
      <c r="H34" s="11">
        <f t="shared" si="2"/>
        <v>75.16746411483255</v>
      </c>
    </row>
    <row r="35" spans="1:8" ht="15.75">
      <c r="A35" s="95">
        <v>23</v>
      </c>
      <c r="B35" t="s">
        <v>436</v>
      </c>
      <c r="C35" t="s">
        <v>7</v>
      </c>
      <c r="D35" s="8">
        <v>2003</v>
      </c>
      <c r="E35" s="6">
        <v>0.03310185185185185</v>
      </c>
      <c r="F35" s="8">
        <v>23</v>
      </c>
      <c r="G35" s="31">
        <v>94.74</v>
      </c>
      <c r="H35" s="11">
        <f t="shared" si="2"/>
        <v>63.15789473684214</v>
      </c>
    </row>
    <row r="36" spans="1:8" ht="15.75">
      <c r="A36" s="95">
        <v>30</v>
      </c>
      <c r="B36" t="s">
        <v>111</v>
      </c>
      <c r="C36" t="s">
        <v>7</v>
      </c>
      <c r="D36" s="8">
        <v>2004</v>
      </c>
      <c r="E36" s="6">
        <v>0.035543981481481475</v>
      </c>
      <c r="F36" s="8">
        <v>30</v>
      </c>
      <c r="G36" s="31">
        <v>79.59</v>
      </c>
      <c r="H36" s="11">
        <f t="shared" si="2"/>
        <v>53.06220095693783</v>
      </c>
    </row>
    <row r="37" ht="15">
      <c r="G37"/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61">
      <selection activeCell="J10" sqref="J10"/>
    </sheetView>
  </sheetViews>
  <sheetFormatPr defaultColWidth="9.140625" defaultRowHeight="15"/>
  <cols>
    <col min="1" max="1" width="7.140625" style="0" customWidth="1"/>
    <col min="2" max="2" width="25.8515625" style="0" customWidth="1"/>
    <col min="3" max="3" width="9.140625" style="36" customWidth="1"/>
    <col min="4" max="4" width="9.140625" style="8" customWidth="1"/>
    <col min="5" max="8" width="9.140625" style="11" customWidth="1"/>
  </cols>
  <sheetData>
    <row r="1" spans="2:9" ht="18.75">
      <c r="B1" s="554" t="s">
        <v>585</v>
      </c>
      <c r="C1" s="554"/>
      <c r="D1" s="554"/>
      <c r="E1" s="554"/>
      <c r="F1" s="554"/>
      <c r="G1" s="554"/>
      <c r="H1" s="554"/>
      <c r="I1" s="554"/>
    </row>
    <row r="3" spans="1:5" ht="18.75">
      <c r="A3" s="99" t="s">
        <v>241</v>
      </c>
      <c r="B3" t="s">
        <v>561</v>
      </c>
      <c r="E3" s="104" t="s">
        <v>53</v>
      </c>
    </row>
    <row r="4" ht="15">
      <c r="B4" t="s">
        <v>292</v>
      </c>
    </row>
    <row r="5" spans="2:8" ht="15">
      <c r="B5" t="s">
        <v>562</v>
      </c>
      <c r="C5" s="36">
        <v>0.05260416666666667</v>
      </c>
      <c r="D5" s="8">
        <v>1</v>
      </c>
      <c r="E5" s="11">
        <v>60</v>
      </c>
      <c r="F5" s="11">
        <f>200-C5/C5*100</f>
        <v>100</v>
      </c>
      <c r="G5" s="11">
        <f>1.2*F5</f>
        <v>120</v>
      </c>
      <c r="H5" s="11">
        <f>0.5*G5</f>
        <v>60</v>
      </c>
    </row>
    <row r="7" ht="15">
      <c r="B7" t="s">
        <v>563</v>
      </c>
    </row>
    <row r="8" ht="15">
      <c r="B8" t="s">
        <v>564</v>
      </c>
    </row>
    <row r="9" spans="2:8" ht="15">
      <c r="B9" t="s">
        <v>565</v>
      </c>
      <c r="C9" s="36">
        <v>0.056226851851851854</v>
      </c>
      <c r="D9" s="8">
        <v>4</v>
      </c>
      <c r="E9" s="11">
        <v>55.87</v>
      </c>
      <c r="F9" s="11">
        <f>200-C9/C5*100</f>
        <v>93.11331133113312</v>
      </c>
      <c r="G9" s="11">
        <f>1.2*F9</f>
        <v>111.73597359735975</v>
      </c>
      <c r="H9" s="11">
        <f>0.5*G9</f>
        <v>55.86798679867987</v>
      </c>
    </row>
    <row r="11" ht="15">
      <c r="B11" t="s">
        <v>566</v>
      </c>
    </row>
    <row r="12" ht="15">
      <c r="B12" t="s">
        <v>294</v>
      </c>
    </row>
    <row r="13" spans="2:8" ht="15">
      <c r="B13" t="s">
        <v>567</v>
      </c>
      <c r="C13" s="36">
        <v>0.06613425925925925</v>
      </c>
      <c r="D13" s="8">
        <v>9</v>
      </c>
      <c r="E13" s="11">
        <v>44.57</v>
      </c>
      <c r="F13" s="11">
        <f>200-C13/C5*100</f>
        <v>74.2794279427943</v>
      </c>
      <c r="G13" s="11">
        <f>1.2*F13</f>
        <v>89.13531353135316</v>
      </c>
      <c r="H13" s="11">
        <f>0.5*G13</f>
        <v>44.56765676567658</v>
      </c>
    </row>
    <row r="15" ht="15">
      <c r="B15" t="s">
        <v>586</v>
      </c>
    </row>
    <row r="16" spans="2:3" ht="15">
      <c r="B16" t="s">
        <v>293</v>
      </c>
      <c r="C16" s="36" t="s">
        <v>559</v>
      </c>
    </row>
    <row r="18" ht="18.75">
      <c r="A18" s="53" t="s">
        <v>545</v>
      </c>
    </row>
    <row r="19" ht="15">
      <c r="B19" t="s">
        <v>550</v>
      </c>
    </row>
    <row r="20" ht="15">
      <c r="B20" t="s">
        <v>554</v>
      </c>
    </row>
    <row r="21" spans="2:8" ht="15">
      <c r="B21" t="s">
        <v>549</v>
      </c>
      <c r="C21" s="36">
        <v>0.054224537037037036</v>
      </c>
      <c r="D21" s="8">
        <v>1</v>
      </c>
      <c r="E21" s="11">
        <v>60</v>
      </c>
      <c r="F21" s="11">
        <f>200-C21/C21*100</f>
        <v>100</v>
      </c>
      <c r="G21" s="11">
        <f>1.2*F21</f>
        <v>120</v>
      </c>
      <c r="H21" s="11">
        <f>0.5*G21</f>
        <v>60</v>
      </c>
    </row>
    <row r="23" ht="15">
      <c r="B23" t="s">
        <v>568</v>
      </c>
    </row>
    <row r="24" ht="15">
      <c r="B24" t="s">
        <v>587</v>
      </c>
    </row>
    <row r="25" spans="2:8" ht="15">
      <c r="B25" t="s">
        <v>588</v>
      </c>
      <c r="C25" s="36">
        <v>0.06505787037037036</v>
      </c>
      <c r="D25" s="8">
        <v>4</v>
      </c>
      <c r="E25" s="11">
        <v>48.01</v>
      </c>
      <c r="F25" s="11">
        <f>200-C25/C21*100</f>
        <v>80.02134471718252</v>
      </c>
      <c r="G25" s="11">
        <f>1.2*F25</f>
        <v>96.02561366061902</v>
      </c>
      <c r="H25" s="11">
        <f>0.5*G25</f>
        <v>48.01280683030951</v>
      </c>
    </row>
    <row r="27" ht="15">
      <c r="B27" t="s">
        <v>569</v>
      </c>
    </row>
    <row r="28" spans="2:3" ht="15">
      <c r="B28" t="s">
        <v>570</v>
      </c>
      <c r="C28" s="36" t="s">
        <v>559</v>
      </c>
    </row>
    <row r="30" ht="15">
      <c r="B30" t="s">
        <v>551</v>
      </c>
    </row>
    <row r="31" spans="2:3" ht="15">
      <c r="B31" t="s">
        <v>552</v>
      </c>
      <c r="C31" s="36" t="s">
        <v>220</v>
      </c>
    </row>
    <row r="32" ht="15">
      <c r="B32" t="s">
        <v>553</v>
      </c>
    </row>
    <row r="34" ht="18.75">
      <c r="A34" s="99" t="s">
        <v>546</v>
      </c>
    </row>
    <row r="35" ht="15">
      <c r="B35" t="s">
        <v>571</v>
      </c>
    </row>
    <row r="36" ht="15">
      <c r="B36" t="s">
        <v>589</v>
      </c>
    </row>
    <row r="37" spans="2:8" ht="15">
      <c r="B37" t="s">
        <v>572</v>
      </c>
      <c r="C37" s="36">
        <v>0.04322916666666667</v>
      </c>
      <c r="D37" s="8">
        <v>1</v>
      </c>
      <c r="E37" s="11">
        <v>60</v>
      </c>
      <c r="F37" s="11">
        <f>200-C37/C37*100</f>
        <v>100</v>
      </c>
      <c r="G37" s="11">
        <f>1.2*F37</f>
        <v>120</v>
      </c>
      <c r="H37" s="11">
        <f>0.5*G37</f>
        <v>60</v>
      </c>
    </row>
    <row r="39" ht="15">
      <c r="B39" t="s">
        <v>573</v>
      </c>
    </row>
    <row r="40" ht="15">
      <c r="B40" t="s">
        <v>112</v>
      </c>
    </row>
    <row r="41" spans="2:8" ht="15">
      <c r="B41" t="s">
        <v>590</v>
      </c>
      <c r="C41" s="36">
        <v>0.049826388888888885</v>
      </c>
      <c r="D41" s="8">
        <v>3</v>
      </c>
      <c r="E41" s="11">
        <v>50.84</v>
      </c>
      <c r="F41" s="11">
        <f>200-C41/C37*100</f>
        <v>84.73895582329321</v>
      </c>
      <c r="G41" s="11">
        <f>1.2*F41</f>
        <v>101.68674698795185</v>
      </c>
      <c r="H41" s="11">
        <f>0.5*G41</f>
        <v>50.843373493975925</v>
      </c>
    </row>
    <row r="43" ht="15">
      <c r="B43" t="s">
        <v>574</v>
      </c>
    </row>
    <row r="44" ht="15">
      <c r="B44" t="s">
        <v>575</v>
      </c>
    </row>
    <row r="45" spans="2:8" ht="15">
      <c r="B45" t="s">
        <v>114</v>
      </c>
      <c r="C45" s="36">
        <v>0.05216435185185186</v>
      </c>
      <c r="D45" s="8">
        <v>4</v>
      </c>
      <c r="E45" s="11">
        <v>47.6</v>
      </c>
      <c r="F45" s="11">
        <f>200-C45/C37*100</f>
        <v>79.33065595716198</v>
      </c>
      <c r="G45" s="11">
        <f>1.2*F45</f>
        <v>95.19678714859437</v>
      </c>
      <c r="H45" s="11">
        <f>0.5*G45</f>
        <v>47.598393574297184</v>
      </c>
    </row>
    <row r="47" ht="15">
      <c r="B47" t="s">
        <v>591</v>
      </c>
    </row>
    <row r="48" ht="15">
      <c r="B48" t="s">
        <v>592</v>
      </c>
    </row>
    <row r="49" spans="2:3" ht="15">
      <c r="B49" t="s">
        <v>455</v>
      </c>
      <c r="C49" s="36" t="s">
        <v>220</v>
      </c>
    </row>
    <row r="51" ht="18.75">
      <c r="A51" s="99" t="s">
        <v>240</v>
      </c>
    </row>
    <row r="52" ht="15">
      <c r="B52" t="s">
        <v>576</v>
      </c>
    </row>
    <row r="53" ht="15">
      <c r="B53" t="s">
        <v>176</v>
      </c>
    </row>
    <row r="54" spans="2:8" ht="15">
      <c r="B54" t="s">
        <v>39</v>
      </c>
      <c r="C54" s="36">
        <v>0.03802083333333333</v>
      </c>
      <c r="D54" s="8">
        <v>1</v>
      </c>
      <c r="E54" s="11">
        <v>60</v>
      </c>
      <c r="F54" s="11">
        <f>200-C54/C54*100</f>
        <v>100</v>
      </c>
      <c r="G54" s="11">
        <f>1.2*F54</f>
        <v>120</v>
      </c>
      <c r="H54" s="11">
        <f>0.5*G54</f>
        <v>60</v>
      </c>
    </row>
    <row r="56" ht="15">
      <c r="B56" t="s">
        <v>577</v>
      </c>
    </row>
    <row r="57" ht="15">
      <c r="B57" t="s">
        <v>593</v>
      </c>
    </row>
    <row r="58" spans="2:8" ht="15">
      <c r="B58" t="s">
        <v>594</v>
      </c>
      <c r="C58" s="36">
        <v>0.04748842592592593</v>
      </c>
      <c r="D58" s="8">
        <v>4</v>
      </c>
      <c r="E58" s="11">
        <v>45.06</v>
      </c>
      <c r="F58" s="11">
        <f>200-C58/C54*100</f>
        <v>75.09893455098933</v>
      </c>
      <c r="G58" s="11">
        <f>1.2*F58</f>
        <v>90.11872146118719</v>
      </c>
      <c r="H58" s="11">
        <f>0.5*G58</f>
        <v>45.059360730593596</v>
      </c>
    </row>
    <row r="60" ht="15">
      <c r="B60" t="s">
        <v>595</v>
      </c>
    </row>
    <row r="61" ht="15">
      <c r="B61" t="s">
        <v>596</v>
      </c>
    </row>
    <row r="62" spans="2:8" ht="15">
      <c r="B62" t="s">
        <v>578</v>
      </c>
      <c r="C62" s="36">
        <v>0.04815972222222222</v>
      </c>
      <c r="D62" s="8">
        <v>6</v>
      </c>
      <c r="E62" s="11">
        <v>44</v>
      </c>
      <c r="F62" s="11">
        <f>200-C62/C54*100</f>
        <v>73.33333333333331</v>
      </c>
      <c r="G62" s="11">
        <f>1.2*F62</f>
        <v>87.99999999999997</v>
      </c>
      <c r="H62" s="11">
        <f>0.5*G62</f>
        <v>43.999999999999986</v>
      </c>
    </row>
    <row r="64" ht="15">
      <c r="B64" t="s">
        <v>582</v>
      </c>
    </row>
    <row r="65" ht="15">
      <c r="B65" t="s">
        <v>583</v>
      </c>
    </row>
    <row r="66" spans="2:8" ht="15">
      <c r="B66" t="s">
        <v>584</v>
      </c>
      <c r="C66" s="36">
        <v>0.05931712962962963</v>
      </c>
      <c r="D66" s="8">
        <v>8</v>
      </c>
      <c r="E66" s="11">
        <v>26.39</v>
      </c>
      <c r="F66" s="11">
        <f>200-C66/C54*100</f>
        <v>43.98782343987821</v>
      </c>
      <c r="G66" s="11">
        <f>1.2*F66</f>
        <v>52.78538812785386</v>
      </c>
      <c r="H66" s="11">
        <f>0.5*G66</f>
        <v>26.39269406392693</v>
      </c>
    </row>
    <row r="68" ht="15">
      <c r="B68" t="s">
        <v>579</v>
      </c>
    </row>
    <row r="69" spans="2:3" ht="15">
      <c r="B69" t="s">
        <v>580</v>
      </c>
      <c r="C69" s="36" t="s">
        <v>559</v>
      </c>
    </row>
    <row r="71" ht="15">
      <c r="B71" t="s">
        <v>597</v>
      </c>
    </row>
    <row r="72" ht="15">
      <c r="B72" t="s">
        <v>598</v>
      </c>
    </row>
    <row r="73" spans="2:3" ht="15">
      <c r="B73" t="s">
        <v>196</v>
      </c>
      <c r="C73" s="36" t="s">
        <v>220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31">
      <selection activeCell="F33" sqref="F33:G48"/>
    </sheetView>
  </sheetViews>
  <sheetFormatPr defaultColWidth="9.140625" defaultRowHeight="15"/>
  <cols>
    <col min="1" max="1" width="7.00390625" style="0" customWidth="1"/>
    <col min="2" max="2" width="21.140625" style="0" customWidth="1"/>
    <col min="3" max="3" width="16.57421875" style="0" customWidth="1"/>
    <col min="7" max="8" width="9.140625" style="11" customWidth="1"/>
    <col min="9" max="9" width="9.140625" style="49" customWidth="1"/>
  </cols>
  <sheetData>
    <row r="1" spans="1:6" ht="15.75">
      <c r="A1" s="8"/>
      <c r="B1" s="555" t="s">
        <v>848</v>
      </c>
      <c r="C1" s="555"/>
      <c r="D1" s="555"/>
      <c r="E1" s="555"/>
      <c r="F1" s="8"/>
    </row>
    <row r="2" spans="1:6" ht="15.75">
      <c r="A2" s="8"/>
      <c r="B2" s="555" t="s">
        <v>850</v>
      </c>
      <c r="C2" s="555"/>
      <c r="D2" s="555"/>
      <c r="E2" s="555"/>
      <c r="F2" s="8"/>
    </row>
    <row r="3" spans="1:6" ht="15.75">
      <c r="A3" s="24" t="s">
        <v>546</v>
      </c>
      <c r="B3" s="555" t="s">
        <v>849</v>
      </c>
      <c r="C3" s="555"/>
      <c r="D3" s="555"/>
      <c r="E3" s="555"/>
      <c r="F3" s="8"/>
    </row>
    <row r="4" spans="1:7" ht="15.75">
      <c r="A4" s="26" t="s">
        <v>69</v>
      </c>
      <c r="B4" s="8" t="s">
        <v>64</v>
      </c>
      <c r="C4" t="s">
        <v>71</v>
      </c>
      <c r="D4" s="8" t="s">
        <v>198</v>
      </c>
      <c r="E4" s="8" t="s">
        <v>75</v>
      </c>
      <c r="F4" s="8" t="s">
        <v>222</v>
      </c>
      <c r="G4" s="104" t="s">
        <v>53</v>
      </c>
    </row>
    <row r="5" spans="1:8" ht="15.75">
      <c r="A5" s="2">
        <v>1</v>
      </c>
      <c r="B5" t="s">
        <v>43</v>
      </c>
      <c r="C5" t="s">
        <v>7</v>
      </c>
      <c r="D5" s="8">
        <v>2003</v>
      </c>
      <c r="E5" s="6">
        <v>0.023750000000000004</v>
      </c>
      <c r="F5" s="8">
        <v>1</v>
      </c>
      <c r="G5" s="31">
        <v>150</v>
      </c>
      <c r="H5" s="11">
        <f>200-E5/E$5*100</f>
        <v>100</v>
      </c>
    </row>
    <row r="6" spans="1:8" ht="15.75">
      <c r="A6" s="2">
        <v>2</v>
      </c>
      <c r="B6" t="s">
        <v>41</v>
      </c>
      <c r="C6" t="s">
        <v>7</v>
      </c>
      <c r="D6" s="8">
        <v>2004</v>
      </c>
      <c r="E6" s="6">
        <v>0.023761574074074074</v>
      </c>
      <c r="F6" s="8">
        <v>2</v>
      </c>
      <c r="G6" s="31">
        <v>149.93</v>
      </c>
      <c r="H6" s="11">
        <f aca="true" t="shared" si="0" ref="H6:H15">200-E6/E$5*100</f>
        <v>99.95126705653024</v>
      </c>
    </row>
    <row r="7" spans="1:8" ht="15.75">
      <c r="A7" s="2">
        <v>3</v>
      </c>
      <c r="B7" t="s">
        <v>45</v>
      </c>
      <c r="C7" t="s">
        <v>7</v>
      </c>
      <c r="D7" s="8">
        <v>2004</v>
      </c>
      <c r="E7" s="6">
        <v>0.024444444444444446</v>
      </c>
      <c r="F7" s="8">
        <v>3</v>
      </c>
      <c r="G7" s="31">
        <v>145.61</v>
      </c>
      <c r="H7" s="11">
        <f t="shared" si="0"/>
        <v>97.07602339181287</v>
      </c>
    </row>
    <row r="8" spans="1:8" ht="15.75">
      <c r="A8" s="2">
        <v>4</v>
      </c>
      <c r="B8" t="s">
        <v>47</v>
      </c>
      <c r="C8" t="s">
        <v>7</v>
      </c>
      <c r="D8" s="8">
        <v>2003</v>
      </c>
      <c r="E8" s="6">
        <v>0.02525462962962963</v>
      </c>
      <c r="F8" s="8">
        <v>4</v>
      </c>
      <c r="G8" s="31">
        <v>140.5</v>
      </c>
      <c r="H8" s="11">
        <f t="shared" si="0"/>
        <v>93.6647173489279</v>
      </c>
    </row>
    <row r="9" spans="1:8" ht="15.75">
      <c r="A9" s="2">
        <v>6</v>
      </c>
      <c r="B9" t="s">
        <v>42</v>
      </c>
      <c r="C9" t="s">
        <v>7</v>
      </c>
      <c r="D9" s="8">
        <v>2003</v>
      </c>
      <c r="E9" s="6">
        <v>0.025879629629629627</v>
      </c>
      <c r="F9" s="8">
        <v>6</v>
      </c>
      <c r="G9" s="31">
        <v>136.55</v>
      </c>
      <c r="H9" s="11">
        <f t="shared" si="0"/>
        <v>91.03313840155948</v>
      </c>
    </row>
    <row r="10" spans="1:8" ht="15.75">
      <c r="A10" s="2">
        <v>9</v>
      </c>
      <c r="B10" t="s">
        <v>436</v>
      </c>
      <c r="C10" t="s">
        <v>7</v>
      </c>
      <c r="D10" s="8">
        <v>2003</v>
      </c>
      <c r="E10" s="6">
        <v>0.02756944444444445</v>
      </c>
      <c r="F10" s="8">
        <v>9</v>
      </c>
      <c r="G10" s="31">
        <v>125.88</v>
      </c>
      <c r="H10" s="11">
        <f t="shared" si="0"/>
        <v>83.91812865497077</v>
      </c>
    </row>
    <row r="11" spans="1:8" ht="15.75">
      <c r="A11" s="2">
        <v>12</v>
      </c>
      <c r="B11" t="s">
        <v>44</v>
      </c>
      <c r="C11" t="s">
        <v>7</v>
      </c>
      <c r="D11" s="8">
        <v>2003</v>
      </c>
      <c r="E11" s="6">
        <v>0.029791666666666664</v>
      </c>
      <c r="F11" s="8">
        <v>12</v>
      </c>
      <c r="G11" s="31">
        <v>111.84</v>
      </c>
      <c r="H11" s="11">
        <f t="shared" si="0"/>
        <v>74.56140350877196</v>
      </c>
    </row>
    <row r="12" spans="1:8" ht="15.75">
      <c r="A12" s="2">
        <v>19</v>
      </c>
      <c r="B12" t="s">
        <v>114</v>
      </c>
      <c r="C12" t="s">
        <v>7</v>
      </c>
      <c r="D12" s="8">
        <v>2004</v>
      </c>
      <c r="E12" s="6">
        <v>0.03186342592592593</v>
      </c>
      <c r="F12" s="8">
        <v>19</v>
      </c>
      <c r="G12" s="31">
        <v>98.76</v>
      </c>
      <c r="H12" s="11">
        <f t="shared" si="0"/>
        <v>65.83820662768031</v>
      </c>
    </row>
    <row r="13" spans="1:8" ht="15.75">
      <c r="A13" s="2">
        <v>35</v>
      </c>
      <c r="B13" t="s">
        <v>632</v>
      </c>
      <c r="C13" t="s">
        <v>7</v>
      </c>
      <c r="D13" s="8">
        <v>2003</v>
      </c>
      <c r="E13" s="6">
        <v>0.038125</v>
      </c>
      <c r="F13" s="8">
        <v>35</v>
      </c>
      <c r="G13" s="31">
        <v>59.21</v>
      </c>
      <c r="H13" s="11">
        <f t="shared" si="0"/>
        <v>39.47368421052636</v>
      </c>
    </row>
    <row r="14" spans="1:8" ht="15.75">
      <c r="A14" s="2">
        <v>37</v>
      </c>
      <c r="B14" t="s">
        <v>46</v>
      </c>
      <c r="C14" t="s">
        <v>7</v>
      </c>
      <c r="D14" s="8">
        <v>2003</v>
      </c>
      <c r="E14" s="6">
        <v>0.03903935185185185</v>
      </c>
      <c r="F14" s="8">
        <v>37</v>
      </c>
      <c r="G14" s="31">
        <v>53.44</v>
      </c>
      <c r="H14" s="11">
        <f t="shared" si="0"/>
        <v>35.62378167641327</v>
      </c>
    </row>
    <row r="15" spans="1:8" ht="15.75">
      <c r="A15" s="2">
        <v>48</v>
      </c>
      <c r="B15" t="s">
        <v>111</v>
      </c>
      <c r="C15" t="s">
        <v>7</v>
      </c>
      <c r="D15" s="8">
        <v>2004</v>
      </c>
      <c r="E15" s="6">
        <v>0.04261574074074074</v>
      </c>
      <c r="F15" s="8">
        <v>48</v>
      </c>
      <c r="G15" s="31">
        <v>30.85</v>
      </c>
      <c r="H15" s="11">
        <f t="shared" si="0"/>
        <v>20.56530214424953</v>
      </c>
    </row>
    <row r="16" spans="1:8" ht="15.75">
      <c r="A16" s="2">
        <v>57</v>
      </c>
      <c r="B16" t="s">
        <v>112</v>
      </c>
      <c r="C16" t="s">
        <v>7</v>
      </c>
      <c r="D16" s="8">
        <v>2004</v>
      </c>
      <c r="E16" s="6">
        <v>0.04978009259259259</v>
      </c>
      <c r="F16" s="8">
        <v>57</v>
      </c>
      <c r="G16" s="31">
        <v>0</v>
      </c>
      <c r="H16" s="11">
        <v>0</v>
      </c>
    </row>
    <row r="17" spans="1:8" ht="15.75">
      <c r="A17" s="2">
        <v>73</v>
      </c>
      <c r="B17" t="s">
        <v>435</v>
      </c>
      <c r="C17" t="s">
        <v>7</v>
      </c>
      <c r="D17" s="8">
        <v>2004</v>
      </c>
      <c r="E17" s="8"/>
      <c r="F17" s="8" t="s">
        <v>220</v>
      </c>
      <c r="G17" s="31">
        <v>0</v>
      </c>
      <c r="H17" s="11">
        <v>0</v>
      </c>
    </row>
    <row r="18" spans="1:7" ht="15">
      <c r="A18" s="8"/>
      <c r="D18" s="8"/>
      <c r="E18" s="8"/>
      <c r="F18" s="8"/>
      <c r="G18"/>
    </row>
    <row r="19" spans="1:7" ht="15.75">
      <c r="A19" s="115" t="s">
        <v>545</v>
      </c>
      <c r="D19" s="8"/>
      <c r="E19" s="8"/>
      <c r="F19" s="8"/>
      <c r="G19"/>
    </row>
    <row r="20" spans="1:8" ht="15.75">
      <c r="A20" s="2">
        <v>1</v>
      </c>
      <c r="B20" t="s">
        <v>22</v>
      </c>
      <c r="C20" t="s">
        <v>3</v>
      </c>
      <c r="D20" s="8">
        <v>2001</v>
      </c>
      <c r="E20" s="6">
        <v>0.04120370370370371</v>
      </c>
      <c r="F20" s="8">
        <v>1</v>
      </c>
      <c r="G20" s="31">
        <v>150</v>
      </c>
      <c r="H20" s="11">
        <f>200-E20/E$20*100</f>
        <v>100</v>
      </c>
    </row>
    <row r="21" spans="1:8" ht="15.75">
      <c r="A21" s="2">
        <v>4</v>
      </c>
      <c r="B21" t="s">
        <v>29</v>
      </c>
      <c r="C21" t="s">
        <v>7</v>
      </c>
      <c r="D21" s="8">
        <v>2002</v>
      </c>
      <c r="E21" s="6">
        <v>0.04585648148148148</v>
      </c>
      <c r="F21" s="8">
        <v>4</v>
      </c>
      <c r="G21" s="31">
        <v>133.06</v>
      </c>
      <c r="H21" s="11">
        <f aca="true" t="shared" si="1" ref="H21:H29">200-E21/E$20*100</f>
        <v>88.70786516853934</v>
      </c>
    </row>
    <row r="22" spans="1:8" ht="15.75">
      <c r="A22" s="2">
        <v>7</v>
      </c>
      <c r="B22" t="s">
        <v>25</v>
      </c>
      <c r="C22" t="s">
        <v>7</v>
      </c>
      <c r="D22" s="8">
        <v>2001</v>
      </c>
      <c r="E22" s="6">
        <v>0.0483912037037037</v>
      </c>
      <c r="F22" s="8">
        <v>7</v>
      </c>
      <c r="G22" s="31">
        <v>123.83</v>
      </c>
      <c r="H22" s="11">
        <f t="shared" si="1"/>
        <v>82.55617977528091</v>
      </c>
    </row>
    <row r="23" spans="1:8" ht="15.75">
      <c r="A23" s="2">
        <v>8</v>
      </c>
      <c r="B23" t="s">
        <v>28</v>
      </c>
      <c r="C23" t="s">
        <v>7</v>
      </c>
      <c r="D23" s="8">
        <v>2001</v>
      </c>
      <c r="E23" s="6">
        <v>0.04883101851851852</v>
      </c>
      <c r="F23" s="8">
        <v>8</v>
      </c>
      <c r="G23" s="31">
        <v>122.23</v>
      </c>
      <c r="H23" s="11">
        <f t="shared" si="1"/>
        <v>81.48876404494384</v>
      </c>
    </row>
    <row r="24" spans="1:8" ht="15.75">
      <c r="A24" s="2">
        <v>11</v>
      </c>
      <c r="B24" t="s">
        <v>27</v>
      </c>
      <c r="C24" t="s">
        <v>7</v>
      </c>
      <c r="D24" s="8">
        <v>2001</v>
      </c>
      <c r="E24" s="6">
        <v>0.05016203703703703</v>
      </c>
      <c r="F24" s="8">
        <v>11</v>
      </c>
      <c r="G24" s="31">
        <v>117.39</v>
      </c>
      <c r="H24" s="11">
        <f t="shared" si="1"/>
        <v>78.25842696629215</v>
      </c>
    </row>
    <row r="25" spans="1:8" ht="15.75">
      <c r="A25" s="2">
        <v>18</v>
      </c>
      <c r="B25" t="s">
        <v>23</v>
      </c>
      <c r="C25" t="s">
        <v>7</v>
      </c>
      <c r="D25" s="8">
        <v>2001</v>
      </c>
      <c r="E25" s="6">
        <v>0.051666666666666666</v>
      </c>
      <c r="F25" s="8">
        <v>18</v>
      </c>
      <c r="G25" s="31">
        <v>111.91</v>
      </c>
      <c r="H25" s="11">
        <f t="shared" si="1"/>
        <v>74.60674157303373</v>
      </c>
    </row>
    <row r="26" spans="1:8" ht="15.75">
      <c r="A26" s="2">
        <v>20</v>
      </c>
      <c r="B26" t="s">
        <v>207</v>
      </c>
      <c r="C26" t="s">
        <v>7</v>
      </c>
      <c r="D26" s="8">
        <v>2001</v>
      </c>
      <c r="E26" s="6">
        <v>0.05226851851851852</v>
      </c>
      <c r="F26" s="8">
        <v>20</v>
      </c>
      <c r="G26" s="31">
        <v>109.72</v>
      </c>
      <c r="H26" s="11">
        <f t="shared" si="1"/>
        <v>73.14606741573036</v>
      </c>
    </row>
    <row r="27" spans="1:8" ht="15.75">
      <c r="A27" s="2">
        <v>22</v>
      </c>
      <c r="B27" t="s">
        <v>31</v>
      </c>
      <c r="C27" t="s">
        <v>7</v>
      </c>
      <c r="D27" s="8">
        <v>2002</v>
      </c>
      <c r="E27" s="6">
        <v>0.0524074074074074</v>
      </c>
      <c r="F27" s="8">
        <v>22</v>
      </c>
      <c r="G27" s="31">
        <v>109.21</v>
      </c>
      <c r="H27" s="11">
        <f t="shared" si="1"/>
        <v>72.80898876404495</v>
      </c>
    </row>
    <row r="28" spans="1:8" ht="15.75">
      <c r="A28" s="2">
        <v>56</v>
      </c>
      <c r="B28" t="s">
        <v>33</v>
      </c>
      <c r="C28" t="s">
        <v>7</v>
      </c>
      <c r="D28" s="8">
        <v>2002</v>
      </c>
      <c r="E28" s="6">
        <v>0.06627314814814815</v>
      </c>
      <c r="F28" s="8">
        <v>56</v>
      </c>
      <c r="G28" s="31">
        <v>58.74</v>
      </c>
      <c r="H28" s="11">
        <f t="shared" si="1"/>
        <v>39.157303370786536</v>
      </c>
    </row>
    <row r="29" spans="1:8" ht="15.75">
      <c r="A29" s="2">
        <v>66</v>
      </c>
      <c r="B29" t="s">
        <v>312</v>
      </c>
      <c r="C29" t="s">
        <v>7</v>
      </c>
      <c r="D29" s="8">
        <v>2002</v>
      </c>
      <c r="E29" s="6">
        <v>0.07103009259259259</v>
      </c>
      <c r="F29" s="8">
        <v>66</v>
      </c>
      <c r="G29" s="31">
        <v>41.42</v>
      </c>
      <c r="H29" s="11">
        <f t="shared" si="1"/>
        <v>27.61235955056182</v>
      </c>
    </row>
    <row r="30" spans="1:7" ht="15">
      <c r="A30" s="8"/>
      <c r="D30" s="8"/>
      <c r="E30" s="8"/>
      <c r="F30" s="8"/>
      <c r="G30"/>
    </row>
    <row r="31" spans="1:7" ht="15.75">
      <c r="A31" s="115" t="s">
        <v>240</v>
      </c>
      <c r="D31" s="8"/>
      <c r="E31" s="8"/>
      <c r="F31" s="8"/>
      <c r="G31"/>
    </row>
    <row r="32" spans="1:8" ht="15.75">
      <c r="A32" s="2">
        <v>1</v>
      </c>
      <c r="B32" t="s">
        <v>543</v>
      </c>
      <c r="C32" t="s">
        <v>607</v>
      </c>
      <c r="D32" s="8">
        <v>2003</v>
      </c>
      <c r="E32" s="6">
        <v>0.031006944444444445</v>
      </c>
      <c r="F32" s="8">
        <v>1</v>
      </c>
      <c r="G32" s="31">
        <v>150</v>
      </c>
      <c r="H32" s="11">
        <f>200-E32/E$32*100</f>
        <v>100</v>
      </c>
    </row>
    <row r="33" spans="1:8" ht="15.75">
      <c r="A33" s="2">
        <v>4</v>
      </c>
      <c r="B33" t="s">
        <v>36</v>
      </c>
      <c r="C33" t="s">
        <v>7</v>
      </c>
      <c r="D33" s="8">
        <v>2003</v>
      </c>
      <c r="E33" s="6">
        <v>0.031574074074074074</v>
      </c>
      <c r="F33" s="8">
        <v>4</v>
      </c>
      <c r="G33" s="31">
        <v>147.26</v>
      </c>
      <c r="H33" s="11">
        <f aca="true" t="shared" si="2" ref="H33:H43">200-E33/E$32*100</f>
        <v>98.17095931317657</v>
      </c>
    </row>
    <row r="34" spans="1:8" ht="15.75">
      <c r="A34" s="2">
        <v>9</v>
      </c>
      <c r="B34" t="s">
        <v>176</v>
      </c>
      <c r="C34" t="s">
        <v>7</v>
      </c>
      <c r="D34" s="8">
        <v>2003</v>
      </c>
      <c r="E34" s="6">
        <v>0.034525462962962966</v>
      </c>
      <c r="F34" s="8">
        <v>9</v>
      </c>
      <c r="G34" s="31">
        <v>132.98</v>
      </c>
      <c r="H34" s="11">
        <f t="shared" si="2"/>
        <v>88.65248226950354</v>
      </c>
    </row>
    <row r="35" spans="1:8" ht="15.75">
      <c r="A35" s="2">
        <v>14</v>
      </c>
      <c r="B35" t="s">
        <v>177</v>
      </c>
      <c r="C35" t="s">
        <v>7</v>
      </c>
      <c r="D35" s="8">
        <v>2003</v>
      </c>
      <c r="E35" s="6">
        <v>0.03751157407407407</v>
      </c>
      <c r="F35" s="8">
        <v>14</v>
      </c>
      <c r="G35" s="31">
        <v>118.53</v>
      </c>
      <c r="H35" s="11">
        <f t="shared" si="2"/>
        <v>79.0220231429638</v>
      </c>
    </row>
    <row r="36" spans="1:8" ht="15.75">
      <c r="A36" s="2">
        <v>15</v>
      </c>
      <c r="B36" t="s">
        <v>39</v>
      </c>
      <c r="C36" t="s">
        <v>7</v>
      </c>
      <c r="D36" s="8">
        <v>2003</v>
      </c>
      <c r="E36" s="6">
        <v>0.037627314814814815</v>
      </c>
      <c r="F36" s="8">
        <v>15</v>
      </c>
      <c r="G36" s="31">
        <v>117.97</v>
      </c>
      <c r="H36" s="11">
        <f t="shared" si="2"/>
        <v>78.648749533408</v>
      </c>
    </row>
    <row r="37" spans="1:8" ht="15.75">
      <c r="A37" s="2">
        <v>20</v>
      </c>
      <c r="B37" t="s">
        <v>38</v>
      </c>
      <c r="C37" t="s">
        <v>7</v>
      </c>
      <c r="D37" s="8">
        <v>2004</v>
      </c>
      <c r="E37" s="6">
        <v>0.03925925925925926</v>
      </c>
      <c r="F37" s="8">
        <v>20</v>
      </c>
      <c r="G37" s="31">
        <v>110.08</v>
      </c>
      <c r="H37" s="11">
        <f t="shared" si="2"/>
        <v>73.38559163867116</v>
      </c>
    </row>
    <row r="38" spans="1:8" ht="15.75">
      <c r="A38" s="2">
        <v>25</v>
      </c>
      <c r="B38" t="s">
        <v>166</v>
      </c>
      <c r="C38" t="s">
        <v>7</v>
      </c>
      <c r="D38" s="8">
        <v>2004</v>
      </c>
      <c r="E38" s="6">
        <v>0.041122685185185186</v>
      </c>
      <c r="F38" s="8">
        <v>25</v>
      </c>
      <c r="G38" s="31">
        <v>101.06</v>
      </c>
      <c r="H38" s="11">
        <f t="shared" si="2"/>
        <v>67.3758865248227</v>
      </c>
    </row>
    <row r="39" spans="1:8" ht="15.75">
      <c r="A39" s="2">
        <v>28</v>
      </c>
      <c r="B39" t="s">
        <v>183</v>
      </c>
      <c r="C39" t="s">
        <v>7</v>
      </c>
      <c r="D39" s="8">
        <v>2003</v>
      </c>
      <c r="E39" s="6">
        <v>0.04206018518518518</v>
      </c>
      <c r="F39" s="8">
        <v>28</v>
      </c>
      <c r="G39" s="31">
        <v>96.53</v>
      </c>
      <c r="H39" s="11">
        <f t="shared" si="2"/>
        <v>64.35237028742068</v>
      </c>
    </row>
    <row r="40" spans="1:8" ht="15.75">
      <c r="A40" s="2">
        <v>31</v>
      </c>
      <c r="B40" t="s">
        <v>747</v>
      </c>
      <c r="C40" t="s">
        <v>7</v>
      </c>
      <c r="D40" s="8">
        <v>2003</v>
      </c>
      <c r="E40" s="6">
        <v>0.04231481481481481</v>
      </c>
      <c r="F40" s="8">
        <v>31</v>
      </c>
      <c r="G40" s="31">
        <v>95.3</v>
      </c>
      <c r="H40" s="11">
        <f t="shared" si="2"/>
        <v>63.53116834639792</v>
      </c>
    </row>
    <row r="41" spans="1:8" ht="15.75">
      <c r="A41" s="2">
        <v>33</v>
      </c>
      <c r="B41" t="s">
        <v>168</v>
      </c>
      <c r="C41" t="s">
        <v>7</v>
      </c>
      <c r="D41" s="8">
        <v>2004</v>
      </c>
      <c r="E41" s="6">
        <v>0.04259259259259259</v>
      </c>
      <c r="F41" s="8">
        <v>33</v>
      </c>
      <c r="G41" s="31">
        <v>93.95</v>
      </c>
      <c r="H41" s="11">
        <f t="shared" si="2"/>
        <v>62.63531168346398</v>
      </c>
    </row>
    <row r="42" spans="1:8" ht="15.75">
      <c r="A42" s="2">
        <v>35</v>
      </c>
      <c r="B42" t="s">
        <v>37</v>
      </c>
      <c r="C42" t="s">
        <v>7</v>
      </c>
      <c r="D42" s="8">
        <v>2004</v>
      </c>
      <c r="E42" s="6">
        <v>0.04356481481481481</v>
      </c>
      <c r="F42" s="8">
        <v>35</v>
      </c>
      <c r="G42" s="31">
        <v>89.25</v>
      </c>
      <c r="H42" s="11">
        <f t="shared" si="2"/>
        <v>59.499813363195244</v>
      </c>
    </row>
    <row r="43" spans="1:8" ht="15.75">
      <c r="A43" s="2">
        <v>64</v>
      </c>
      <c r="B43" t="s">
        <v>171</v>
      </c>
      <c r="C43" t="s">
        <v>7</v>
      </c>
      <c r="D43" s="8">
        <v>2004</v>
      </c>
      <c r="E43" s="6">
        <v>0.05795138888888889</v>
      </c>
      <c r="F43" s="8">
        <v>64</v>
      </c>
      <c r="G43" s="31">
        <v>19.65</v>
      </c>
      <c r="H43" s="11">
        <f t="shared" si="2"/>
        <v>13.101903695408737</v>
      </c>
    </row>
    <row r="44" spans="1:8" ht="15.75">
      <c r="A44" s="2">
        <v>74</v>
      </c>
      <c r="B44" t="s">
        <v>175</v>
      </c>
      <c r="C44" t="s">
        <v>7</v>
      </c>
      <c r="D44" s="8">
        <v>2004</v>
      </c>
      <c r="E44" s="6">
        <v>0.06690972222222223</v>
      </c>
      <c r="F44" s="8">
        <v>74</v>
      </c>
      <c r="G44" s="31">
        <v>0</v>
      </c>
      <c r="H44" s="11">
        <v>0</v>
      </c>
    </row>
    <row r="45" spans="1:8" ht="15.75">
      <c r="A45" s="2">
        <v>79</v>
      </c>
      <c r="B45" t="s">
        <v>167</v>
      </c>
      <c r="C45" t="s">
        <v>7</v>
      </c>
      <c r="D45" s="8">
        <v>2004</v>
      </c>
      <c r="E45" s="6">
        <v>0.07298611111111111</v>
      </c>
      <c r="F45" s="8">
        <v>79</v>
      </c>
      <c r="G45" s="31">
        <v>0</v>
      </c>
      <c r="H45" s="11">
        <v>0</v>
      </c>
    </row>
    <row r="46" spans="1:8" ht="15.75">
      <c r="A46" s="2">
        <v>84</v>
      </c>
      <c r="B46" t="s">
        <v>170</v>
      </c>
      <c r="C46" t="s">
        <v>7</v>
      </c>
      <c r="D46" s="8">
        <v>2004</v>
      </c>
      <c r="E46" s="8"/>
      <c r="F46" s="8" t="s">
        <v>220</v>
      </c>
      <c r="G46" s="31">
        <v>0</v>
      </c>
      <c r="H46" s="11">
        <v>0</v>
      </c>
    </row>
    <row r="47" spans="1:8" ht="15.75">
      <c r="A47" s="2">
        <v>86</v>
      </c>
      <c r="B47" t="s">
        <v>186</v>
      </c>
      <c r="C47" t="s">
        <v>7</v>
      </c>
      <c r="D47" s="8">
        <v>2004</v>
      </c>
      <c r="E47" s="8"/>
      <c r="F47" s="8" t="s">
        <v>220</v>
      </c>
      <c r="G47" s="31">
        <v>0</v>
      </c>
      <c r="H47" s="11">
        <v>0</v>
      </c>
    </row>
    <row r="48" spans="1:8" ht="15.75">
      <c r="A48" s="2">
        <v>87</v>
      </c>
      <c r="B48" t="s">
        <v>165</v>
      </c>
      <c r="C48" t="s">
        <v>7</v>
      </c>
      <c r="D48" s="8">
        <v>2004</v>
      </c>
      <c r="E48" s="8"/>
      <c r="F48" s="8" t="s">
        <v>220</v>
      </c>
      <c r="G48" s="31">
        <v>0</v>
      </c>
      <c r="H48" s="11">
        <v>0</v>
      </c>
    </row>
    <row r="49" spans="1:7" ht="15">
      <c r="A49" s="8"/>
      <c r="D49" s="8"/>
      <c r="E49" s="8"/>
      <c r="F49" s="8"/>
      <c r="G49"/>
    </row>
    <row r="50" spans="1:7" ht="15.75">
      <c r="A50" s="115" t="s">
        <v>241</v>
      </c>
      <c r="D50" s="8"/>
      <c r="E50" s="8"/>
      <c r="F50" s="8"/>
      <c r="G50"/>
    </row>
    <row r="51" spans="1:8" ht="15.75">
      <c r="A51" s="2">
        <v>1</v>
      </c>
      <c r="B51" t="s">
        <v>786</v>
      </c>
      <c r="C51" t="s">
        <v>3</v>
      </c>
      <c r="D51" s="8">
        <v>2001</v>
      </c>
      <c r="E51" s="6">
        <v>0.040810185185185185</v>
      </c>
      <c r="F51" s="8">
        <v>1</v>
      </c>
      <c r="G51" s="31">
        <v>150</v>
      </c>
      <c r="H51" s="11">
        <f>200-E51/E$51*100</f>
        <v>100</v>
      </c>
    </row>
    <row r="52" spans="1:8" ht="15.75">
      <c r="A52" s="2">
        <v>9</v>
      </c>
      <c r="B52" t="s">
        <v>8</v>
      </c>
      <c r="C52" t="s">
        <v>7</v>
      </c>
      <c r="D52" s="8">
        <v>2000</v>
      </c>
      <c r="E52" s="6">
        <v>0.044097222222222225</v>
      </c>
      <c r="F52" s="8">
        <v>9</v>
      </c>
      <c r="G52" s="31">
        <v>137.92</v>
      </c>
      <c r="H52" s="11">
        <f aca="true" t="shared" si="3" ref="H52:H59">200-E52/E$51*100</f>
        <v>91.94554736245036</v>
      </c>
    </row>
    <row r="53" spans="1:8" ht="15.75">
      <c r="A53" s="2">
        <v>11</v>
      </c>
      <c r="B53" t="s">
        <v>6</v>
      </c>
      <c r="C53" t="s">
        <v>7</v>
      </c>
      <c r="D53" s="8">
        <v>2001</v>
      </c>
      <c r="E53" s="6">
        <v>0.04486111111111111</v>
      </c>
      <c r="F53" s="8">
        <v>11</v>
      </c>
      <c r="G53" s="31">
        <v>135.11</v>
      </c>
      <c r="H53" s="11">
        <f t="shared" si="3"/>
        <v>90.0737379466818</v>
      </c>
    </row>
    <row r="54" spans="1:8" ht="15.75">
      <c r="A54" s="2">
        <v>15</v>
      </c>
      <c r="B54" t="s">
        <v>13</v>
      </c>
      <c r="C54" t="s">
        <v>7</v>
      </c>
      <c r="D54" s="8">
        <v>2002</v>
      </c>
      <c r="E54" s="6">
        <v>0.04597222222222222</v>
      </c>
      <c r="F54" s="8">
        <v>15</v>
      </c>
      <c r="G54" s="31">
        <v>131.03</v>
      </c>
      <c r="H54" s="11">
        <f t="shared" si="3"/>
        <v>87.35110606920023</v>
      </c>
    </row>
    <row r="55" spans="1:8" ht="15.75">
      <c r="A55" s="2">
        <v>35</v>
      </c>
      <c r="B55" t="s">
        <v>9</v>
      </c>
      <c r="C55" t="s">
        <v>7</v>
      </c>
      <c r="D55" s="8">
        <v>2001</v>
      </c>
      <c r="E55" s="6">
        <v>0.05108796296296297</v>
      </c>
      <c r="F55" s="8">
        <v>35</v>
      </c>
      <c r="G55" s="31">
        <v>112.22</v>
      </c>
      <c r="H55" s="11">
        <f t="shared" si="3"/>
        <v>74.81565513329551</v>
      </c>
    </row>
    <row r="56" spans="1:8" ht="15.75">
      <c r="A56" s="2">
        <v>68</v>
      </c>
      <c r="B56" t="s">
        <v>18</v>
      </c>
      <c r="C56" t="s">
        <v>7</v>
      </c>
      <c r="D56" s="8">
        <v>2000</v>
      </c>
      <c r="E56" s="6">
        <v>0.06516203703703703</v>
      </c>
      <c r="F56" s="8">
        <v>68</v>
      </c>
      <c r="G56" s="31">
        <v>60.49</v>
      </c>
      <c r="H56" s="11">
        <f t="shared" si="3"/>
        <v>40.32898468519571</v>
      </c>
    </row>
    <row r="57" spans="1:8" ht="15.75">
      <c r="A57" s="2">
        <v>78</v>
      </c>
      <c r="B57" t="s">
        <v>10</v>
      </c>
      <c r="C57" t="s">
        <v>7</v>
      </c>
      <c r="D57" s="8">
        <v>2002</v>
      </c>
      <c r="E57" s="6">
        <v>0.07215277777777777</v>
      </c>
      <c r="F57" s="8">
        <v>78</v>
      </c>
      <c r="G57" s="31">
        <v>34.8</v>
      </c>
      <c r="H57" s="11">
        <f t="shared" si="3"/>
        <v>23.19909245604086</v>
      </c>
    </row>
    <row r="58" spans="1:8" ht="15.75">
      <c r="A58" s="2">
        <v>80</v>
      </c>
      <c r="B58" t="s">
        <v>503</v>
      </c>
      <c r="C58" t="s">
        <v>7</v>
      </c>
      <c r="D58" s="8">
        <v>2002</v>
      </c>
      <c r="E58" s="6">
        <v>0.07490740740740741</v>
      </c>
      <c r="F58" s="8">
        <v>80</v>
      </c>
      <c r="G58" s="31">
        <v>24.67</v>
      </c>
      <c r="H58" s="11">
        <f t="shared" si="3"/>
        <v>16.449234259784475</v>
      </c>
    </row>
    <row r="59" spans="1:8" ht="15.75">
      <c r="A59" s="2">
        <v>81</v>
      </c>
      <c r="B59" t="s">
        <v>840</v>
      </c>
      <c r="C59" t="s">
        <v>7</v>
      </c>
      <c r="D59" s="8">
        <v>2002</v>
      </c>
      <c r="E59" s="6">
        <v>0.07902777777777777</v>
      </c>
      <c r="F59" s="8">
        <v>81</v>
      </c>
      <c r="G59" s="31">
        <v>9.53</v>
      </c>
      <c r="H59" s="11">
        <f t="shared" si="3"/>
        <v>6.352807714123685</v>
      </c>
    </row>
    <row r="60" spans="1:6" ht="15">
      <c r="A60" s="8"/>
      <c r="D60" s="8"/>
      <c r="E60" s="8"/>
      <c r="F60" s="8"/>
    </row>
    <row r="61" spans="1:6" ht="15.75">
      <c r="A61" s="3"/>
      <c r="D61" s="8"/>
      <c r="E61" s="8"/>
      <c r="F61" s="8"/>
    </row>
    <row r="62" spans="1:6" ht="15.75">
      <c r="A62" s="2"/>
      <c r="D62" s="8"/>
      <c r="E62" s="6"/>
      <c r="F62" s="8"/>
    </row>
    <row r="63" spans="1:6" ht="15.75">
      <c r="A63" s="2"/>
      <c r="D63" s="8"/>
      <c r="E63" s="6"/>
      <c r="F63" s="8"/>
    </row>
    <row r="64" spans="1:6" ht="15.75">
      <c r="A64" s="2"/>
      <c r="D64" s="8"/>
      <c r="E64" s="6"/>
      <c r="F64" s="8"/>
    </row>
    <row r="65" spans="1:6" ht="15.75">
      <c r="A65" s="2"/>
      <c r="D65" s="8"/>
      <c r="E65" s="6"/>
      <c r="F65" s="8"/>
    </row>
    <row r="66" spans="1:6" ht="15.75">
      <c r="A66" s="2"/>
      <c r="D66" s="8"/>
      <c r="E66" s="6"/>
      <c r="F66" s="8"/>
    </row>
    <row r="67" spans="1:6" ht="15.75">
      <c r="A67" s="2"/>
      <c r="D67" s="8"/>
      <c r="E67" s="6"/>
      <c r="F67" s="8"/>
    </row>
    <row r="68" spans="1:6" ht="15.75">
      <c r="A68" s="2"/>
      <c r="D68" s="8"/>
      <c r="E68" s="6"/>
      <c r="F68" s="8"/>
    </row>
    <row r="69" spans="1:6" ht="15.75">
      <c r="A69" s="2"/>
      <c r="D69" s="8"/>
      <c r="E69" s="6"/>
      <c r="F69" s="8"/>
    </row>
    <row r="70" spans="1:6" ht="15.75">
      <c r="A70" s="2"/>
      <c r="D70" s="8"/>
      <c r="E70" s="6"/>
      <c r="F70" s="8"/>
    </row>
    <row r="71" spans="1:6" ht="15.75">
      <c r="A71" s="2"/>
      <c r="D71" s="8"/>
      <c r="E71" s="6"/>
      <c r="F71" s="8"/>
    </row>
    <row r="72" spans="1:6" ht="15.75">
      <c r="A72" s="2"/>
      <c r="D72" s="8"/>
      <c r="E72" s="6"/>
      <c r="F72" s="8"/>
    </row>
    <row r="73" spans="1:6" ht="15.75">
      <c r="A73" s="2"/>
      <c r="D73" s="8"/>
      <c r="E73" s="6"/>
      <c r="F73" s="8"/>
    </row>
    <row r="74" spans="1:6" ht="15.75">
      <c r="A74" s="2"/>
      <c r="D74" s="8"/>
      <c r="E74" s="6"/>
      <c r="F74" s="8"/>
    </row>
    <row r="75" spans="1:6" ht="15.75">
      <c r="A75" s="2"/>
      <c r="D75" s="8"/>
      <c r="E75" s="6"/>
      <c r="F75" s="8"/>
    </row>
    <row r="76" spans="1:6" ht="15.75">
      <c r="A76" s="2"/>
      <c r="D76" s="8"/>
      <c r="E76" s="6"/>
      <c r="F76" s="8"/>
    </row>
    <row r="77" spans="1:6" ht="15.75">
      <c r="A77" s="2"/>
      <c r="D77" s="8"/>
      <c r="E77" s="6"/>
      <c r="F77" s="8"/>
    </row>
    <row r="78" spans="1:6" ht="15.75">
      <c r="A78" s="2"/>
      <c r="D78" s="8"/>
      <c r="E78" s="6"/>
      <c r="F78" s="8"/>
    </row>
    <row r="79" spans="1:6" ht="15.75">
      <c r="A79" s="2"/>
      <c r="D79" s="8"/>
      <c r="E79" s="6"/>
      <c r="F79" s="8"/>
    </row>
    <row r="80" spans="1:6" ht="15.75">
      <c r="A80" s="2"/>
      <c r="D80" s="8"/>
      <c r="E80" s="6"/>
      <c r="F80" s="8"/>
    </row>
    <row r="81" spans="1:6" ht="15.75">
      <c r="A81" s="2"/>
      <c r="D81" s="8"/>
      <c r="E81" s="6"/>
      <c r="F81" s="8"/>
    </row>
    <row r="82" spans="1:6" ht="15.75">
      <c r="A82" s="2"/>
      <c r="D82" s="8"/>
      <c r="E82" s="6"/>
      <c r="F82" s="8"/>
    </row>
    <row r="83" spans="1:6" ht="15.75">
      <c r="A83" s="2"/>
      <c r="D83" s="8"/>
      <c r="E83" s="6"/>
      <c r="F83" s="8"/>
    </row>
    <row r="84" spans="1:6" ht="15.75">
      <c r="A84" s="2"/>
      <c r="D84" s="8"/>
      <c r="E84" s="6"/>
      <c r="F84" s="8"/>
    </row>
    <row r="85" spans="1:6" ht="15.75">
      <c r="A85" s="2"/>
      <c r="D85" s="8"/>
      <c r="E85" s="6"/>
      <c r="F85" s="8"/>
    </row>
    <row r="86" spans="1:6" ht="15.75">
      <c r="A86" s="2"/>
      <c r="D86" s="8"/>
      <c r="E86" s="6"/>
      <c r="F86" s="8"/>
    </row>
    <row r="87" spans="1:6" ht="15.75">
      <c r="A87" s="2"/>
      <c r="D87" s="8"/>
      <c r="E87" s="6"/>
      <c r="F87" s="8"/>
    </row>
    <row r="88" spans="1:6" ht="15.75">
      <c r="A88" s="2"/>
      <c r="D88" s="8"/>
      <c r="E88" s="6"/>
      <c r="F88" s="8"/>
    </row>
    <row r="89" spans="1:6" ht="15.75">
      <c r="A89" s="2"/>
      <c r="D89" s="8"/>
      <c r="E89" s="6"/>
      <c r="F89" s="8"/>
    </row>
    <row r="90" spans="1:6" ht="15.75">
      <c r="A90" s="2"/>
      <c r="D90" s="8"/>
      <c r="E90" s="6"/>
      <c r="F90" s="8"/>
    </row>
    <row r="91" spans="1:6" ht="15.75">
      <c r="A91" s="2"/>
      <c r="D91" s="8"/>
      <c r="E91" s="6"/>
      <c r="F91" s="8"/>
    </row>
    <row r="92" spans="1:6" ht="15.75">
      <c r="A92" s="2"/>
      <c r="D92" s="8"/>
      <c r="E92" s="6"/>
      <c r="F92" s="8"/>
    </row>
    <row r="93" spans="1:6" ht="15.75">
      <c r="A93" s="2"/>
      <c r="D93" s="8"/>
      <c r="E93" s="8"/>
      <c r="F93" s="8"/>
    </row>
    <row r="94" spans="1:6" ht="15.75">
      <c r="A94" s="2"/>
      <c r="D94" s="8"/>
      <c r="E94" s="8"/>
      <c r="F94" s="8"/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43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9.140625" style="8" customWidth="1"/>
    <col min="2" max="2" width="22.140625" style="0" customWidth="1"/>
    <col min="3" max="3" width="19.8515625" style="0" customWidth="1"/>
    <col min="4" max="4" width="7.421875" style="8" customWidth="1"/>
    <col min="5" max="5" width="7.7109375" style="8" customWidth="1"/>
    <col min="6" max="7" width="9.140625" style="8" customWidth="1"/>
    <col min="8" max="8" width="7.00390625" style="8" customWidth="1"/>
    <col min="10" max="12" width="9.140625" style="11" customWidth="1"/>
    <col min="15" max="17" width="9.140625" style="124" customWidth="1"/>
  </cols>
  <sheetData>
    <row r="2" spans="1:7" ht="18.75">
      <c r="A2" s="111"/>
      <c r="B2" s="556" t="s">
        <v>848</v>
      </c>
      <c r="C2" s="556"/>
      <c r="D2" s="556"/>
      <c r="E2" s="556"/>
      <c r="F2" s="556"/>
      <c r="G2" s="556"/>
    </row>
    <row r="3" spans="1:12" ht="15" customHeight="1">
      <c r="A3" s="556" t="s">
        <v>906</v>
      </c>
      <c r="B3" s="556"/>
      <c r="C3" s="556"/>
      <c r="D3" s="556"/>
      <c r="E3" s="556"/>
      <c r="F3" s="556"/>
      <c r="G3" s="556"/>
      <c r="L3" s="123"/>
    </row>
    <row r="4" spans="1:16" ht="18">
      <c r="A4" s="112" t="s">
        <v>898</v>
      </c>
      <c r="B4" s="107" t="s">
        <v>907</v>
      </c>
      <c r="C4" s="107" t="s">
        <v>909</v>
      </c>
      <c r="D4" s="113"/>
      <c r="E4" s="113"/>
      <c r="F4" s="107" t="s">
        <v>908</v>
      </c>
      <c r="G4" s="113"/>
      <c r="O4" s="44"/>
      <c r="P4" s="44"/>
    </row>
    <row r="5" spans="1:16" ht="15">
      <c r="A5" s="108">
        <v>1</v>
      </c>
      <c r="I5" s="100" t="s">
        <v>53</v>
      </c>
      <c r="O5" s="44"/>
      <c r="P5" s="44"/>
    </row>
    <row r="6" spans="1:16" ht="15">
      <c r="A6" s="109">
        <v>40201</v>
      </c>
      <c r="B6" t="s">
        <v>606</v>
      </c>
      <c r="C6" t="s">
        <v>607</v>
      </c>
      <c r="D6" s="8" t="s">
        <v>2</v>
      </c>
      <c r="E6" s="8">
        <v>2004</v>
      </c>
      <c r="F6" s="6">
        <v>0.01721064814814815</v>
      </c>
      <c r="G6" s="6">
        <v>0.01721064814814815</v>
      </c>
      <c r="H6" s="8">
        <v>1</v>
      </c>
      <c r="O6" s="44"/>
      <c r="P6" s="44"/>
    </row>
    <row r="7" spans="1:8" ht="15">
      <c r="A7" s="109">
        <v>40202</v>
      </c>
      <c r="B7" t="s">
        <v>619</v>
      </c>
      <c r="C7" t="s">
        <v>607</v>
      </c>
      <c r="D7" s="8" t="s">
        <v>2</v>
      </c>
      <c r="E7" s="8">
        <v>2003</v>
      </c>
      <c r="F7" s="6">
        <v>0.015266203703703705</v>
      </c>
      <c r="G7" s="6">
        <v>0.03247685185185185</v>
      </c>
      <c r="H7" s="8">
        <v>1</v>
      </c>
    </row>
    <row r="8" spans="1:12" ht="15">
      <c r="A8" s="109">
        <v>40203</v>
      </c>
      <c r="B8" t="s">
        <v>608</v>
      </c>
      <c r="C8" t="s">
        <v>607</v>
      </c>
      <c r="D8" s="8" t="s">
        <v>2</v>
      </c>
      <c r="E8" s="8">
        <v>2004</v>
      </c>
      <c r="F8" s="6">
        <v>0.017488425925925925</v>
      </c>
      <c r="G8" s="6">
        <v>0.04996527777777778</v>
      </c>
      <c r="H8" s="8">
        <v>1</v>
      </c>
      <c r="I8" s="8">
        <v>75</v>
      </c>
      <c r="J8" s="11">
        <f>200-G8/G8*100</f>
        <v>100</v>
      </c>
      <c r="K8" s="11">
        <f>1.5*J8</f>
        <v>150</v>
      </c>
      <c r="L8" s="11">
        <f>K8/2</f>
        <v>75</v>
      </c>
    </row>
    <row r="9" ht="15">
      <c r="A9" s="108">
        <v>2</v>
      </c>
    </row>
    <row r="10" spans="1:8" ht="15">
      <c r="A10" s="109">
        <v>40301</v>
      </c>
      <c r="B10" t="s">
        <v>443</v>
      </c>
      <c r="C10" t="s">
        <v>444</v>
      </c>
      <c r="D10" s="8" t="s">
        <v>2</v>
      </c>
      <c r="E10" s="8">
        <v>2003</v>
      </c>
      <c r="F10" s="6">
        <v>0.01871527777777778</v>
      </c>
      <c r="G10" s="6">
        <v>0.01871527777777778</v>
      </c>
      <c r="H10" s="8">
        <v>2</v>
      </c>
    </row>
    <row r="11" spans="1:8" ht="15">
      <c r="A11" s="109">
        <v>40302</v>
      </c>
      <c r="B11" t="s">
        <v>612</v>
      </c>
      <c r="C11" t="s">
        <v>444</v>
      </c>
      <c r="D11" s="8" t="s">
        <v>12</v>
      </c>
      <c r="E11" s="8">
        <v>2003</v>
      </c>
      <c r="F11" s="6">
        <v>0.017719907407407406</v>
      </c>
      <c r="G11" s="6">
        <v>0.03643518518518519</v>
      </c>
      <c r="H11" s="8">
        <v>2</v>
      </c>
    </row>
    <row r="12" spans="1:8" ht="15">
      <c r="A12" s="109">
        <v>40303</v>
      </c>
      <c r="B12" t="s">
        <v>445</v>
      </c>
      <c r="C12" t="s">
        <v>444</v>
      </c>
      <c r="D12" s="8" t="s">
        <v>2</v>
      </c>
      <c r="E12" s="8">
        <v>2003</v>
      </c>
      <c r="F12" s="6">
        <v>0.01769675925925926</v>
      </c>
      <c r="G12" s="6">
        <v>0.05413194444444444</v>
      </c>
      <c r="H12" s="8">
        <v>2</v>
      </c>
    </row>
    <row r="13" ht="15">
      <c r="A13" s="108">
        <v>3</v>
      </c>
    </row>
    <row r="14" spans="1:8" ht="15">
      <c r="A14" s="109">
        <v>41401</v>
      </c>
      <c r="B14" t="s">
        <v>42</v>
      </c>
      <c r="C14" t="s">
        <v>7</v>
      </c>
      <c r="D14" s="8" t="s">
        <v>2</v>
      </c>
      <c r="E14" s="8">
        <v>2003</v>
      </c>
      <c r="F14" s="6">
        <v>0.018206018518518517</v>
      </c>
      <c r="G14" s="6">
        <v>0.018206018518518517</v>
      </c>
      <c r="H14" s="8">
        <v>3</v>
      </c>
    </row>
    <row r="15" spans="1:8" ht="15">
      <c r="A15" s="109">
        <v>41402</v>
      </c>
      <c r="B15" t="s">
        <v>436</v>
      </c>
      <c r="C15" t="s">
        <v>7</v>
      </c>
      <c r="D15" s="8" t="s">
        <v>2</v>
      </c>
      <c r="E15" s="8">
        <v>2003</v>
      </c>
      <c r="F15" s="6">
        <v>0.01733796296296296</v>
      </c>
      <c r="G15" s="6">
        <v>0.035543981481481475</v>
      </c>
      <c r="H15" s="8">
        <v>3</v>
      </c>
    </row>
    <row r="16" spans="1:12" ht="15">
      <c r="A16" s="109">
        <v>41403</v>
      </c>
      <c r="B16" t="s">
        <v>47</v>
      </c>
      <c r="C16" t="s">
        <v>7</v>
      </c>
      <c r="D16" s="8" t="s">
        <v>2</v>
      </c>
      <c r="E16" s="8">
        <v>2003</v>
      </c>
      <c r="F16" s="6">
        <v>0.01912037037037037</v>
      </c>
      <c r="G16" s="6">
        <v>0.054664351851851846</v>
      </c>
      <c r="H16" s="8">
        <v>3</v>
      </c>
      <c r="I16" s="8" t="s">
        <v>1032</v>
      </c>
      <c r="J16" s="11">
        <f>200-G16/G8*100</f>
        <v>90.59532082464676</v>
      </c>
      <c r="K16" s="11">
        <f>1.5*J16</f>
        <v>135.89298123697014</v>
      </c>
      <c r="L16" s="11">
        <f>K16/2</f>
        <v>67.94649061848507</v>
      </c>
    </row>
    <row r="17" ht="15">
      <c r="A17" s="108">
        <v>4</v>
      </c>
    </row>
    <row r="18" spans="1:8" ht="15">
      <c r="A18" s="109">
        <v>41901</v>
      </c>
      <c r="B18" t="s">
        <v>46</v>
      </c>
      <c r="C18" t="s">
        <v>7</v>
      </c>
      <c r="D18" s="8" t="s">
        <v>2</v>
      </c>
      <c r="E18" s="8">
        <v>2003</v>
      </c>
      <c r="F18" s="6">
        <v>0.017719907407407406</v>
      </c>
      <c r="G18" s="6">
        <v>0.017719907407407406</v>
      </c>
      <c r="H18" s="8">
        <v>4</v>
      </c>
    </row>
    <row r="19" spans="1:8" ht="15">
      <c r="A19" s="109">
        <v>41902</v>
      </c>
      <c r="B19" t="s">
        <v>114</v>
      </c>
      <c r="C19" t="s">
        <v>7</v>
      </c>
      <c r="D19" s="8" t="s">
        <v>2</v>
      </c>
      <c r="E19" s="8">
        <v>2004</v>
      </c>
      <c r="F19" s="6">
        <v>0.02071759259259259</v>
      </c>
      <c r="G19" s="6">
        <v>0.0384375</v>
      </c>
      <c r="H19" s="8">
        <v>4</v>
      </c>
    </row>
    <row r="20" spans="1:12" ht="15">
      <c r="A20" s="109">
        <v>41903</v>
      </c>
      <c r="B20" t="s">
        <v>44</v>
      </c>
      <c r="C20" t="s">
        <v>7</v>
      </c>
      <c r="D20" s="8" t="s">
        <v>2</v>
      </c>
      <c r="E20" s="8">
        <v>2003</v>
      </c>
      <c r="F20" s="6">
        <v>0.016574074074074074</v>
      </c>
      <c r="G20" s="6">
        <v>0.05501157407407407</v>
      </c>
      <c r="H20" s="8">
        <v>4</v>
      </c>
      <c r="I20" s="8">
        <v>67.43</v>
      </c>
      <c r="J20" s="11">
        <f>200-G20/G8*100</f>
        <v>89.9003937919852</v>
      </c>
      <c r="K20" s="11">
        <f>1.5*J20</f>
        <v>134.85059068797779</v>
      </c>
      <c r="L20" s="11">
        <f>K20/2</f>
        <v>67.42529534398889</v>
      </c>
    </row>
    <row r="21" ht="15">
      <c r="A21" s="108">
        <v>5</v>
      </c>
    </row>
    <row r="22" spans="1:8" ht="15">
      <c r="A22" s="109">
        <v>41701</v>
      </c>
      <c r="B22" t="s">
        <v>602</v>
      </c>
      <c r="C22" t="s">
        <v>603</v>
      </c>
      <c r="D22" s="8" t="s">
        <v>2</v>
      </c>
      <c r="E22" s="8">
        <v>2004</v>
      </c>
      <c r="F22" s="6">
        <v>0.017893518518518517</v>
      </c>
      <c r="G22" s="6">
        <v>0.017893518518518517</v>
      </c>
      <c r="H22" s="8">
        <v>5</v>
      </c>
    </row>
    <row r="23" spans="1:8" ht="15">
      <c r="A23" s="109">
        <v>41702</v>
      </c>
      <c r="B23" t="s">
        <v>626</v>
      </c>
      <c r="C23" t="s">
        <v>603</v>
      </c>
      <c r="D23" s="8" t="s">
        <v>2</v>
      </c>
      <c r="E23" s="8">
        <v>2003</v>
      </c>
      <c r="F23" s="6">
        <v>0.01851851851851852</v>
      </c>
      <c r="G23" s="6">
        <v>0.036412037037037034</v>
      </c>
      <c r="H23" s="8">
        <v>5</v>
      </c>
    </row>
    <row r="24" spans="1:8" ht="15">
      <c r="A24" s="109">
        <v>41703</v>
      </c>
      <c r="B24" t="s">
        <v>633</v>
      </c>
      <c r="C24" t="s">
        <v>603</v>
      </c>
      <c r="D24" s="8" t="s">
        <v>12</v>
      </c>
      <c r="E24" s="8">
        <v>2003</v>
      </c>
      <c r="F24" s="6">
        <v>0.018819444444444448</v>
      </c>
      <c r="G24" s="6">
        <v>0.055231481481481486</v>
      </c>
      <c r="H24" s="8">
        <v>5</v>
      </c>
    </row>
    <row r="25" ht="15">
      <c r="A25" s="108">
        <v>6</v>
      </c>
    </row>
    <row r="26" spans="1:8" ht="15">
      <c r="A26" s="109">
        <v>40401</v>
      </c>
      <c r="B26" t="s">
        <v>629</v>
      </c>
      <c r="C26" t="s">
        <v>3</v>
      </c>
      <c r="D26" s="8" t="s">
        <v>2</v>
      </c>
      <c r="E26" s="8">
        <v>2003</v>
      </c>
      <c r="F26" s="6">
        <v>0.017291666666666667</v>
      </c>
      <c r="G26" s="6">
        <v>0.017291666666666667</v>
      </c>
      <c r="H26" s="8">
        <v>6</v>
      </c>
    </row>
    <row r="27" spans="1:8" ht="15">
      <c r="A27" s="109">
        <v>40402</v>
      </c>
      <c r="B27" t="s">
        <v>627</v>
      </c>
      <c r="C27" t="s">
        <v>3</v>
      </c>
      <c r="D27" s="8" t="s">
        <v>2</v>
      </c>
      <c r="E27" s="8">
        <v>2003</v>
      </c>
      <c r="F27" s="6">
        <v>0.0228125</v>
      </c>
      <c r="G27" s="6">
        <v>0.04010416666666667</v>
      </c>
      <c r="H27" s="8">
        <v>6</v>
      </c>
    </row>
    <row r="28" spans="1:8" ht="15">
      <c r="A28" s="109">
        <v>40403</v>
      </c>
      <c r="B28" t="s">
        <v>604</v>
      </c>
      <c r="C28" t="s">
        <v>3</v>
      </c>
      <c r="D28" s="8" t="s">
        <v>2</v>
      </c>
      <c r="E28" s="8">
        <v>2003</v>
      </c>
      <c r="F28" s="6">
        <v>0.016006944444444445</v>
      </c>
      <c r="G28" s="6">
        <v>0.05611111111111111</v>
      </c>
      <c r="H28" s="8">
        <v>6</v>
      </c>
    </row>
    <row r="29" ht="15">
      <c r="A29" s="108">
        <v>7</v>
      </c>
    </row>
    <row r="30" spans="1:8" ht="15">
      <c r="A30" s="109">
        <v>41001</v>
      </c>
      <c r="B30" t="s">
        <v>446</v>
      </c>
      <c r="C30" t="s">
        <v>440</v>
      </c>
      <c r="D30" s="8" t="s">
        <v>2</v>
      </c>
      <c r="E30" s="8">
        <v>2003</v>
      </c>
      <c r="F30" s="6">
        <v>0.01861111111111111</v>
      </c>
      <c r="G30" s="6">
        <v>0.01861111111111111</v>
      </c>
      <c r="H30" s="8">
        <v>7</v>
      </c>
    </row>
    <row r="31" spans="1:8" ht="15">
      <c r="A31" s="109">
        <v>41002</v>
      </c>
      <c r="B31" t="s">
        <v>448</v>
      </c>
      <c r="C31" t="s">
        <v>440</v>
      </c>
      <c r="D31" s="8" t="s">
        <v>40</v>
      </c>
      <c r="E31" s="8">
        <v>2004</v>
      </c>
      <c r="F31" s="6">
        <v>0.02</v>
      </c>
      <c r="G31" s="6">
        <v>0.03861111111111111</v>
      </c>
      <c r="H31" s="8">
        <v>7</v>
      </c>
    </row>
    <row r="32" spans="1:8" ht="15">
      <c r="A32" s="109">
        <v>41003</v>
      </c>
      <c r="B32" t="s">
        <v>439</v>
      </c>
      <c r="C32" t="s">
        <v>440</v>
      </c>
      <c r="D32" s="8" t="s">
        <v>2</v>
      </c>
      <c r="E32" s="8">
        <v>2003</v>
      </c>
      <c r="F32" s="6">
        <v>0.019143518518518518</v>
      </c>
      <c r="G32" s="6">
        <v>0.05775462962962963</v>
      </c>
      <c r="H32" s="8">
        <v>7</v>
      </c>
    </row>
    <row r="33" ht="15">
      <c r="A33" s="108">
        <v>8</v>
      </c>
    </row>
    <row r="34" spans="1:8" ht="15">
      <c r="A34" s="109">
        <v>41301</v>
      </c>
      <c r="B34" t="s">
        <v>450</v>
      </c>
      <c r="C34" t="s">
        <v>451</v>
      </c>
      <c r="D34" s="8" t="s">
        <v>40</v>
      </c>
      <c r="E34" s="8">
        <v>2003</v>
      </c>
      <c r="F34" s="6">
        <v>0.021215277777777777</v>
      </c>
      <c r="G34" s="6">
        <v>0.021215277777777777</v>
      </c>
      <c r="H34" s="8">
        <v>8</v>
      </c>
    </row>
    <row r="35" spans="1:8" ht="15">
      <c r="A35" s="109">
        <v>41302</v>
      </c>
      <c r="B35" t="s">
        <v>452</v>
      </c>
      <c r="C35" t="s">
        <v>451</v>
      </c>
      <c r="D35" s="8" t="s">
        <v>40</v>
      </c>
      <c r="E35" s="8">
        <v>2004</v>
      </c>
      <c r="F35" s="6">
        <v>0.01871527777777778</v>
      </c>
      <c r="G35" s="6">
        <v>0.03993055555555556</v>
      </c>
      <c r="H35" s="8">
        <v>8</v>
      </c>
    </row>
    <row r="36" spans="1:8" ht="15">
      <c r="A36" s="109">
        <v>41303</v>
      </c>
      <c r="B36" t="s">
        <v>653</v>
      </c>
      <c r="C36" t="s">
        <v>451</v>
      </c>
      <c r="D36" s="8" t="s">
        <v>40</v>
      </c>
      <c r="E36" s="8">
        <v>2004</v>
      </c>
      <c r="F36" s="6">
        <v>0.020023148148148148</v>
      </c>
      <c r="G36" s="6">
        <v>0.059953703703703703</v>
      </c>
      <c r="H36" s="8">
        <v>8</v>
      </c>
    </row>
    <row r="37" ht="15">
      <c r="A37" s="108">
        <v>9</v>
      </c>
    </row>
    <row r="38" spans="1:8" ht="15">
      <c r="A38" s="109">
        <v>40901</v>
      </c>
      <c r="B38" t="s">
        <v>454</v>
      </c>
      <c r="C38" t="s">
        <v>442</v>
      </c>
      <c r="D38" s="8" t="s">
        <v>15</v>
      </c>
      <c r="E38" s="8">
        <v>2003</v>
      </c>
      <c r="F38" s="6">
        <v>0.022581018518518518</v>
      </c>
      <c r="G38" s="6">
        <v>0.022581018518518518</v>
      </c>
      <c r="H38" s="8">
        <v>9</v>
      </c>
    </row>
    <row r="39" spans="1:8" ht="15">
      <c r="A39" s="109">
        <v>40902</v>
      </c>
      <c r="B39" t="s">
        <v>453</v>
      </c>
      <c r="C39" t="s">
        <v>442</v>
      </c>
      <c r="D39" s="8" t="s">
        <v>15</v>
      </c>
      <c r="E39" s="8">
        <v>2003</v>
      </c>
      <c r="F39" s="6">
        <v>0.021770833333333336</v>
      </c>
      <c r="G39" s="6">
        <v>0.04435185185185186</v>
      </c>
      <c r="H39" s="8">
        <v>9</v>
      </c>
    </row>
    <row r="40" spans="1:8" ht="15">
      <c r="A40" s="109">
        <v>40903</v>
      </c>
      <c r="B40" t="s">
        <v>441</v>
      </c>
      <c r="C40" t="s">
        <v>442</v>
      </c>
      <c r="D40" s="8" t="s">
        <v>2</v>
      </c>
      <c r="E40" s="8">
        <v>2003</v>
      </c>
      <c r="F40" s="6">
        <v>0.017685185185185182</v>
      </c>
      <c r="G40" s="6">
        <v>0.062037037037037036</v>
      </c>
      <c r="H40" s="8">
        <v>9</v>
      </c>
    </row>
    <row r="41" ht="15">
      <c r="A41" s="108">
        <v>10</v>
      </c>
    </row>
    <row r="42" spans="1:8" ht="15">
      <c r="A42" s="109">
        <v>40501</v>
      </c>
      <c r="B42" t="s">
        <v>613</v>
      </c>
      <c r="C42" t="s">
        <v>611</v>
      </c>
      <c r="D42" s="8" t="s">
        <v>2</v>
      </c>
      <c r="E42" s="8">
        <v>2003</v>
      </c>
      <c r="F42" s="6">
        <v>0.021400462962962965</v>
      </c>
      <c r="G42" s="6">
        <v>0.021400462962962965</v>
      </c>
      <c r="H42" s="8">
        <v>10</v>
      </c>
    </row>
    <row r="43" spans="1:8" ht="15">
      <c r="A43" s="109">
        <v>40502</v>
      </c>
      <c r="B43" t="s">
        <v>635</v>
      </c>
      <c r="C43" t="s">
        <v>611</v>
      </c>
      <c r="D43" s="8" t="s">
        <v>40</v>
      </c>
      <c r="E43" s="8">
        <v>2004</v>
      </c>
      <c r="F43" s="6">
        <v>0.02238425925925926</v>
      </c>
      <c r="G43" s="6">
        <v>0.04378472222222222</v>
      </c>
      <c r="H43" s="8">
        <v>10</v>
      </c>
    </row>
    <row r="44" spans="1:8" ht="15">
      <c r="A44" s="109">
        <v>40503</v>
      </c>
      <c r="B44" t="s">
        <v>610</v>
      </c>
      <c r="C44" t="s">
        <v>611</v>
      </c>
      <c r="D44" s="8" t="s">
        <v>2</v>
      </c>
      <c r="E44" s="8">
        <v>2003</v>
      </c>
      <c r="F44" s="6">
        <v>0.01871527777777778</v>
      </c>
      <c r="G44" s="6">
        <v>0.0625</v>
      </c>
      <c r="H44" s="8">
        <v>10</v>
      </c>
    </row>
    <row r="45" ht="15">
      <c r="A45" s="108">
        <v>11</v>
      </c>
    </row>
    <row r="46" spans="1:8" ht="15">
      <c r="A46" s="109">
        <v>40801</v>
      </c>
      <c r="B46" t="s">
        <v>615</v>
      </c>
      <c r="C46" t="s">
        <v>616</v>
      </c>
      <c r="D46" s="8" t="s">
        <v>2</v>
      </c>
      <c r="E46" s="8">
        <v>2003</v>
      </c>
      <c r="F46" s="6">
        <v>0.01726851851851852</v>
      </c>
      <c r="G46" s="6">
        <v>0.01726851851851852</v>
      </c>
      <c r="H46" s="8">
        <v>11</v>
      </c>
    </row>
    <row r="47" spans="1:8" ht="15">
      <c r="A47" s="109">
        <v>40802</v>
      </c>
      <c r="B47" t="s">
        <v>628</v>
      </c>
      <c r="C47" t="s">
        <v>616</v>
      </c>
      <c r="D47" s="8" t="s">
        <v>2</v>
      </c>
      <c r="E47" s="8">
        <v>2003</v>
      </c>
      <c r="F47" s="6">
        <v>0.020532407407407405</v>
      </c>
      <c r="G47" s="6">
        <v>0.037800925925925925</v>
      </c>
      <c r="H47" s="8">
        <v>11</v>
      </c>
    </row>
    <row r="48" spans="1:8" ht="15">
      <c r="A48" s="109">
        <v>40803</v>
      </c>
      <c r="B48" t="s">
        <v>649</v>
      </c>
      <c r="C48" t="s">
        <v>616</v>
      </c>
      <c r="D48" s="8" t="s">
        <v>15</v>
      </c>
      <c r="E48" s="8">
        <v>2004</v>
      </c>
      <c r="F48" s="6">
        <v>0.025185185185185185</v>
      </c>
      <c r="G48" s="6">
        <v>0.06298611111111112</v>
      </c>
      <c r="H48" s="8">
        <v>11</v>
      </c>
    </row>
    <row r="49" ht="15">
      <c r="A49" s="108">
        <v>12</v>
      </c>
    </row>
    <row r="50" spans="1:8" ht="15">
      <c r="A50" s="109">
        <v>40601</v>
      </c>
      <c r="B50" t="s">
        <v>634</v>
      </c>
      <c r="C50" t="s">
        <v>603</v>
      </c>
      <c r="D50" s="8" t="s">
        <v>12</v>
      </c>
      <c r="E50" s="8">
        <v>2004</v>
      </c>
      <c r="F50" s="6">
        <v>0.019305555555555555</v>
      </c>
      <c r="G50" s="6">
        <v>0.019305555555555555</v>
      </c>
      <c r="H50" s="8">
        <v>12</v>
      </c>
    </row>
    <row r="51" spans="1:8" ht="15">
      <c r="A51" s="109">
        <v>40602</v>
      </c>
      <c r="B51" t="s">
        <v>646</v>
      </c>
      <c r="C51" t="s">
        <v>603</v>
      </c>
      <c r="D51" s="8" t="s">
        <v>12</v>
      </c>
      <c r="E51" s="8">
        <v>2004</v>
      </c>
      <c r="F51" s="6">
        <v>0.02309027777777778</v>
      </c>
      <c r="G51" s="6">
        <v>0.042395833333333334</v>
      </c>
      <c r="H51" s="8">
        <v>12</v>
      </c>
    </row>
    <row r="52" spans="1:8" ht="15">
      <c r="A52" s="109">
        <v>40603</v>
      </c>
      <c r="B52" t="s">
        <v>650</v>
      </c>
      <c r="C52" t="s">
        <v>603</v>
      </c>
      <c r="D52" s="8" t="s">
        <v>40</v>
      </c>
      <c r="E52" s="8">
        <v>2004</v>
      </c>
      <c r="F52" s="6">
        <v>0.022835648148148147</v>
      </c>
      <c r="G52" s="6">
        <v>0.06523148148148149</v>
      </c>
      <c r="H52" s="8">
        <v>12</v>
      </c>
    </row>
    <row r="53" ht="15">
      <c r="A53" s="108">
        <v>13</v>
      </c>
    </row>
    <row r="54" spans="1:8" ht="15">
      <c r="A54" s="109">
        <v>41501</v>
      </c>
      <c r="B54" t="s">
        <v>614</v>
      </c>
      <c r="C54" t="s">
        <v>607</v>
      </c>
      <c r="D54" s="8" t="s">
        <v>2</v>
      </c>
      <c r="E54" s="8">
        <v>2004</v>
      </c>
      <c r="F54" s="6">
        <v>0.02238425925925926</v>
      </c>
      <c r="G54" s="6">
        <v>0.02238425925925926</v>
      </c>
      <c r="H54" s="8">
        <v>13</v>
      </c>
    </row>
    <row r="55" spans="1:8" ht="15">
      <c r="A55" s="109">
        <v>41502</v>
      </c>
      <c r="B55" t="s">
        <v>636</v>
      </c>
      <c r="C55" t="s">
        <v>607</v>
      </c>
      <c r="D55" s="8" t="s">
        <v>2</v>
      </c>
      <c r="E55" s="8">
        <v>2003</v>
      </c>
      <c r="F55" s="6">
        <v>0.020381944444444446</v>
      </c>
      <c r="G55" s="6">
        <v>0.0427662037037037</v>
      </c>
      <c r="H55" s="8">
        <v>13</v>
      </c>
    </row>
    <row r="56" spans="1:8" ht="15">
      <c r="A56" s="109">
        <v>41503</v>
      </c>
      <c r="B56" t="s">
        <v>631</v>
      </c>
      <c r="C56" t="s">
        <v>607</v>
      </c>
      <c r="D56" s="8" t="s">
        <v>2</v>
      </c>
      <c r="E56" s="8">
        <v>2004</v>
      </c>
      <c r="F56" s="6">
        <v>0.02269675925925926</v>
      </c>
      <c r="G56" s="6">
        <v>0.06546296296296296</v>
      </c>
      <c r="H56" s="8">
        <v>13</v>
      </c>
    </row>
    <row r="57" ht="15">
      <c r="A57" s="108">
        <v>14</v>
      </c>
    </row>
    <row r="58" spans="1:7" ht="15">
      <c r="A58" s="109">
        <v>42401</v>
      </c>
      <c r="B58" t="s">
        <v>647</v>
      </c>
      <c r="C58" t="s">
        <v>611</v>
      </c>
      <c r="D58" s="8" t="s">
        <v>84</v>
      </c>
      <c r="E58" s="8">
        <v>2003</v>
      </c>
      <c r="F58" s="6">
        <v>0.02130787037037037</v>
      </c>
      <c r="G58" s="6">
        <v>0.02130787037037037</v>
      </c>
    </row>
    <row r="59" spans="1:8" ht="15">
      <c r="A59" s="109">
        <v>42402</v>
      </c>
      <c r="B59" t="s">
        <v>435</v>
      </c>
      <c r="C59" t="s">
        <v>7</v>
      </c>
      <c r="D59" s="8" t="s">
        <v>2</v>
      </c>
      <c r="E59" s="8">
        <v>2004</v>
      </c>
      <c r="F59" s="6">
        <v>0.021585648148148145</v>
      </c>
      <c r="G59" s="6">
        <v>0.04289351851851852</v>
      </c>
      <c r="H59" s="11" t="s">
        <v>559</v>
      </c>
    </row>
    <row r="60" spans="1:7" ht="15">
      <c r="A60" s="109">
        <v>42403</v>
      </c>
      <c r="B60" t="s">
        <v>655</v>
      </c>
      <c r="C60" t="s">
        <v>460</v>
      </c>
      <c r="D60" s="8" t="s">
        <v>15</v>
      </c>
      <c r="E60" s="8">
        <v>2004</v>
      </c>
      <c r="F60" s="6">
        <v>0.0240625</v>
      </c>
      <c r="G60" s="6">
        <v>0.06695601851851851</v>
      </c>
    </row>
    <row r="61" ht="15">
      <c r="A61" s="108">
        <v>15</v>
      </c>
    </row>
    <row r="62" spans="1:8" ht="15">
      <c r="A62" s="109">
        <v>41201</v>
      </c>
      <c r="B62" t="s">
        <v>644</v>
      </c>
      <c r="C62" t="s">
        <v>641</v>
      </c>
      <c r="D62" s="8" t="s">
        <v>12</v>
      </c>
      <c r="E62" s="8">
        <v>2003</v>
      </c>
      <c r="F62" s="6">
        <v>0.021956018518518517</v>
      </c>
      <c r="G62" s="6">
        <v>0.021956018518518517</v>
      </c>
      <c r="H62" s="8">
        <v>15</v>
      </c>
    </row>
    <row r="63" spans="1:8" ht="15">
      <c r="A63" s="109">
        <v>41202</v>
      </c>
      <c r="B63" t="s">
        <v>640</v>
      </c>
      <c r="C63" t="s">
        <v>641</v>
      </c>
      <c r="D63" s="8" t="s">
        <v>40</v>
      </c>
      <c r="E63" s="8">
        <v>2003</v>
      </c>
      <c r="F63" s="6">
        <v>0.02263888888888889</v>
      </c>
      <c r="G63" s="6">
        <v>0.04459490740740741</v>
      </c>
      <c r="H63" s="8">
        <v>15</v>
      </c>
    </row>
    <row r="64" spans="1:8" ht="15">
      <c r="A64" s="109">
        <v>41203</v>
      </c>
      <c r="B64" t="s">
        <v>657</v>
      </c>
      <c r="C64" t="s">
        <v>641</v>
      </c>
      <c r="D64" s="8" t="s">
        <v>12</v>
      </c>
      <c r="E64" s="8">
        <v>2003</v>
      </c>
      <c r="F64" s="6">
        <v>0.02298611111111111</v>
      </c>
      <c r="G64" s="6">
        <v>0.06758101851851851</v>
      </c>
      <c r="H64" s="8">
        <v>15</v>
      </c>
    </row>
    <row r="65" ht="15">
      <c r="A65" s="108">
        <v>16</v>
      </c>
    </row>
    <row r="66" spans="1:8" ht="15">
      <c r="A66" s="109">
        <v>41101</v>
      </c>
      <c r="B66" t="s">
        <v>648</v>
      </c>
      <c r="C66" t="s">
        <v>625</v>
      </c>
      <c r="D66" s="8" t="s">
        <v>2</v>
      </c>
      <c r="E66" s="8">
        <v>2003</v>
      </c>
      <c r="F66" s="6">
        <v>0.022129629629629628</v>
      </c>
      <c r="G66" s="6">
        <v>0.022129629629629628</v>
      </c>
      <c r="H66" s="8">
        <v>16</v>
      </c>
    </row>
    <row r="67" spans="1:8" ht="15">
      <c r="A67" s="109">
        <v>41102</v>
      </c>
      <c r="B67" t="s">
        <v>652</v>
      </c>
      <c r="C67" t="s">
        <v>625</v>
      </c>
      <c r="D67" s="8" t="s">
        <v>2</v>
      </c>
      <c r="E67" s="8">
        <v>2003</v>
      </c>
      <c r="F67" s="6">
        <v>0.024571759259259262</v>
      </c>
      <c r="G67" s="6">
        <v>0.04670138888888889</v>
      </c>
      <c r="H67" s="8">
        <v>16</v>
      </c>
    </row>
    <row r="68" spans="1:8" ht="15">
      <c r="A68" s="109">
        <v>41103</v>
      </c>
      <c r="B68" t="s">
        <v>624</v>
      </c>
      <c r="C68" t="s">
        <v>625</v>
      </c>
      <c r="D68" s="8" t="s">
        <v>2</v>
      </c>
      <c r="E68" s="8">
        <v>2003</v>
      </c>
      <c r="F68" s="6">
        <v>0.02170138888888889</v>
      </c>
      <c r="G68" s="6">
        <v>0.06840277777777777</v>
      </c>
      <c r="H68" s="8">
        <v>16</v>
      </c>
    </row>
    <row r="69" ht="15">
      <c r="A69" s="108">
        <v>17</v>
      </c>
    </row>
    <row r="70" spans="1:8" ht="15">
      <c r="A70" s="109">
        <v>42101</v>
      </c>
      <c r="B70" t="s">
        <v>111</v>
      </c>
      <c r="C70" t="s">
        <v>7</v>
      </c>
      <c r="D70" s="8" t="s">
        <v>2</v>
      </c>
      <c r="E70" s="8">
        <v>2004</v>
      </c>
      <c r="F70" s="6">
        <v>0.020335648148148148</v>
      </c>
      <c r="G70" s="6">
        <v>0.020335648148148148</v>
      </c>
      <c r="H70" s="8">
        <v>17</v>
      </c>
    </row>
    <row r="71" spans="1:8" ht="15">
      <c r="A71" s="109">
        <v>42102</v>
      </c>
      <c r="B71" t="s">
        <v>632</v>
      </c>
      <c r="C71" t="s">
        <v>7</v>
      </c>
      <c r="D71" s="8" t="s">
        <v>15</v>
      </c>
      <c r="E71" s="8">
        <v>2003</v>
      </c>
      <c r="F71" s="6">
        <v>0.02280092592592593</v>
      </c>
      <c r="G71" s="6">
        <v>0.04313657407407407</v>
      </c>
      <c r="H71" s="8">
        <v>17</v>
      </c>
    </row>
    <row r="72" spans="1:12" ht="15">
      <c r="A72" s="109">
        <v>42103</v>
      </c>
      <c r="B72" t="s">
        <v>112</v>
      </c>
      <c r="C72" t="s">
        <v>7</v>
      </c>
      <c r="D72" s="8" t="s">
        <v>40</v>
      </c>
      <c r="E72" s="8">
        <v>2004</v>
      </c>
      <c r="F72" s="6">
        <v>0.027453703703703702</v>
      </c>
      <c r="G72" s="6">
        <v>0.07059027777777778</v>
      </c>
      <c r="H72" s="8">
        <v>17</v>
      </c>
      <c r="I72" s="8">
        <v>44.04</v>
      </c>
      <c r="J72" s="11">
        <f>200-G72/G8*100</f>
        <v>58.721334259902704</v>
      </c>
      <c r="K72" s="11">
        <f>1.5*J72</f>
        <v>88.08200138985406</v>
      </c>
      <c r="L72" s="11">
        <f>K72/2</f>
        <v>44.04100069492703</v>
      </c>
    </row>
    <row r="73" ht="15">
      <c r="A73" s="108">
        <v>18</v>
      </c>
    </row>
    <row r="74" spans="1:8" ht="15">
      <c r="A74" s="109">
        <v>41601</v>
      </c>
      <c r="B74" t="s">
        <v>630</v>
      </c>
      <c r="C74" t="s">
        <v>444</v>
      </c>
      <c r="D74" s="8" t="s">
        <v>40</v>
      </c>
      <c r="E74" s="8">
        <v>2004</v>
      </c>
      <c r="F74" s="6">
        <v>0.022650462962962966</v>
      </c>
      <c r="G74" s="6">
        <v>0.022650462962962966</v>
      </c>
      <c r="H74" s="8">
        <v>18</v>
      </c>
    </row>
    <row r="75" spans="1:8" ht="15">
      <c r="A75" s="109">
        <v>41602</v>
      </c>
      <c r="B75" t="s">
        <v>639</v>
      </c>
      <c r="C75" t="s">
        <v>444</v>
      </c>
      <c r="D75" s="8" t="s">
        <v>15</v>
      </c>
      <c r="E75" s="8">
        <v>2003</v>
      </c>
      <c r="F75" s="6">
        <v>0.021423611111111112</v>
      </c>
      <c r="G75" s="6">
        <v>0.04407407407407407</v>
      </c>
      <c r="H75" s="8">
        <v>18</v>
      </c>
    </row>
    <row r="76" spans="1:8" ht="15">
      <c r="A76" s="109">
        <v>41603</v>
      </c>
      <c r="B76" t="s">
        <v>659</v>
      </c>
      <c r="C76" t="s">
        <v>444</v>
      </c>
      <c r="D76" s="8" t="s">
        <v>40</v>
      </c>
      <c r="E76" s="8">
        <v>2004</v>
      </c>
      <c r="F76" s="6">
        <v>0.02798611111111111</v>
      </c>
      <c r="G76" s="6">
        <v>0.07206018518518519</v>
      </c>
      <c r="H76" s="8">
        <v>18</v>
      </c>
    </row>
    <row r="77" ht="15">
      <c r="A77" s="108">
        <v>19</v>
      </c>
    </row>
    <row r="78" spans="1:8" ht="15">
      <c r="A78" s="109">
        <v>41801</v>
      </c>
      <c r="B78" t="s">
        <v>457</v>
      </c>
      <c r="C78" t="s">
        <v>440</v>
      </c>
      <c r="D78" s="8" t="s">
        <v>40</v>
      </c>
      <c r="E78" s="8">
        <v>2004</v>
      </c>
      <c r="F78" s="6">
        <v>0.021967592592592594</v>
      </c>
      <c r="G78" s="6">
        <v>0.021967592592592594</v>
      </c>
      <c r="H78" s="8">
        <v>19</v>
      </c>
    </row>
    <row r="79" spans="1:8" ht="15">
      <c r="A79" s="109">
        <v>41802</v>
      </c>
      <c r="B79" t="s">
        <v>456</v>
      </c>
      <c r="C79" t="s">
        <v>440</v>
      </c>
      <c r="D79" s="8" t="s">
        <v>40</v>
      </c>
      <c r="E79" s="8">
        <v>2003</v>
      </c>
      <c r="F79" s="6">
        <v>0.03040509259259259</v>
      </c>
      <c r="G79" s="6">
        <v>0.05237268518518518</v>
      </c>
      <c r="H79" s="8">
        <v>19</v>
      </c>
    </row>
    <row r="80" spans="1:8" ht="15">
      <c r="A80" s="109">
        <v>41803</v>
      </c>
      <c r="B80" t="s">
        <v>651</v>
      </c>
      <c r="C80" t="s">
        <v>440</v>
      </c>
      <c r="D80" s="8" t="s">
        <v>15</v>
      </c>
      <c r="E80" s="8">
        <v>2003</v>
      </c>
      <c r="F80" s="6">
        <v>0.027442129629629632</v>
      </c>
      <c r="G80" s="6">
        <v>0.07981481481481481</v>
      </c>
      <c r="H80" s="8">
        <v>19</v>
      </c>
    </row>
    <row r="81" ht="15">
      <c r="A81" s="108">
        <v>20</v>
      </c>
    </row>
    <row r="82" spans="1:8" ht="15">
      <c r="A82" s="109">
        <v>42001</v>
      </c>
      <c r="B82" t="s">
        <v>642</v>
      </c>
      <c r="C82" t="s">
        <v>607</v>
      </c>
      <c r="D82" s="8" t="s">
        <v>40</v>
      </c>
      <c r="E82" s="8">
        <v>2004</v>
      </c>
      <c r="F82" s="6">
        <v>0.02170138888888889</v>
      </c>
      <c r="G82" s="6">
        <v>0.02170138888888889</v>
      </c>
      <c r="H82" s="8">
        <v>20</v>
      </c>
    </row>
    <row r="83" spans="1:8" ht="15">
      <c r="A83" s="109">
        <v>42002</v>
      </c>
      <c r="B83" t="s">
        <v>660</v>
      </c>
      <c r="C83" t="s">
        <v>607</v>
      </c>
      <c r="D83" s="8" t="s">
        <v>15</v>
      </c>
      <c r="E83" s="8">
        <v>2004</v>
      </c>
      <c r="F83" s="6">
        <v>0.05710648148148148</v>
      </c>
      <c r="G83" s="6">
        <v>0.07880787037037036</v>
      </c>
      <c r="H83" s="8">
        <v>20</v>
      </c>
    </row>
    <row r="84" spans="1:5" ht="15">
      <c r="A84" s="109">
        <v>42003</v>
      </c>
      <c r="B84" t="s">
        <v>658</v>
      </c>
      <c r="C84" t="s">
        <v>607</v>
      </c>
      <c r="D84" s="8" t="s">
        <v>40</v>
      </c>
      <c r="E84" s="8">
        <v>2003</v>
      </c>
    </row>
    <row r="85" ht="15">
      <c r="A85" s="108">
        <v>21</v>
      </c>
    </row>
    <row r="86" spans="1:7" ht="15">
      <c r="A86" s="109">
        <v>42201</v>
      </c>
      <c r="B86" t="s">
        <v>661</v>
      </c>
      <c r="C86" t="s">
        <v>451</v>
      </c>
      <c r="D86" s="8" t="s">
        <v>40</v>
      </c>
      <c r="E86" s="8">
        <v>2004</v>
      </c>
      <c r="F86" s="6">
        <v>0.05541666666666667</v>
      </c>
      <c r="G86" s="6">
        <v>0.05541666666666667</v>
      </c>
    </row>
    <row r="87" spans="1:7" ht="15">
      <c r="A87" s="109">
        <v>42202</v>
      </c>
      <c r="B87" t="s">
        <v>643</v>
      </c>
      <c r="C87" t="s">
        <v>641</v>
      </c>
      <c r="D87" s="8" t="s">
        <v>40</v>
      </c>
      <c r="E87" s="8">
        <v>2004</v>
      </c>
      <c r="F87" s="6">
        <v>0.02648148148148148</v>
      </c>
      <c r="G87" s="6">
        <v>0.08189814814814815</v>
      </c>
    </row>
    <row r="88" spans="1:5" ht="15">
      <c r="A88" s="109">
        <v>42203</v>
      </c>
      <c r="B88" t="s">
        <v>656</v>
      </c>
      <c r="C88" t="s">
        <v>641</v>
      </c>
      <c r="D88" s="8" t="s">
        <v>40</v>
      </c>
      <c r="E88" s="8">
        <v>2004</v>
      </c>
    </row>
    <row r="89" ht="15">
      <c r="A89" s="108">
        <v>22</v>
      </c>
    </row>
    <row r="90" spans="1:10" ht="15">
      <c r="A90" s="109">
        <v>40101</v>
      </c>
      <c r="B90" t="s">
        <v>41</v>
      </c>
      <c r="C90" t="s">
        <v>7</v>
      </c>
      <c r="D90" s="8" t="s">
        <v>2</v>
      </c>
      <c r="E90" s="8">
        <v>2004</v>
      </c>
      <c r="F90" s="8" t="s">
        <v>220</v>
      </c>
      <c r="H90" s="8" t="s">
        <v>220</v>
      </c>
      <c r="J90" s="11">
        <v>0</v>
      </c>
    </row>
    <row r="91" spans="1:8" ht="15">
      <c r="A91" s="109">
        <v>40102</v>
      </c>
      <c r="B91" t="s">
        <v>43</v>
      </c>
      <c r="C91" t="s">
        <v>7</v>
      </c>
      <c r="D91" s="8" t="s">
        <v>2</v>
      </c>
      <c r="E91" s="8">
        <v>2003</v>
      </c>
      <c r="F91" s="6">
        <v>0.017141203703703704</v>
      </c>
      <c r="H91" s="8" t="s">
        <v>559</v>
      </c>
    </row>
    <row r="92" spans="1:8" ht="15">
      <c r="A92" s="109">
        <v>40103</v>
      </c>
      <c r="B92" t="s">
        <v>45</v>
      </c>
      <c r="C92" t="s">
        <v>7</v>
      </c>
      <c r="D92" s="8" t="s">
        <v>2</v>
      </c>
      <c r="E92" s="8">
        <v>2004</v>
      </c>
      <c r="F92" s="6">
        <v>0.017361111111111112</v>
      </c>
      <c r="H92" s="8" t="s">
        <v>559</v>
      </c>
    </row>
    <row r="93" ht="15">
      <c r="A93" s="108">
        <v>23</v>
      </c>
    </row>
    <row r="94" spans="1:6" ht="15">
      <c r="A94" s="109">
        <v>40701</v>
      </c>
      <c r="B94" t="s">
        <v>623</v>
      </c>
      <c r="C94" t="s">
        <v>618</v>
      </c>
      <c r="D94" s="8" t="s">
        <v>2</v>
      </c>
      <c r="E94" s="8">
        <v>2003</v>
      </c>
      <c r="F94" s="6">
        <v>0.02189814814814815</v>
      </c>
    </row>
    <row r="95" spans="1:6" ht="15">
      <c r="A95" s="109">
        <v>40702</v>
      </c>
      <c r="B95" t="s">
        <v>637</v>
      </c>
      <c r="C95" t="s">
        <v>618</v>
      </c>
      <c r="D95" s="8" t="s">
        <v>12</v>
      </c>
      <c r="E95" s="8">
        <v>2004</v>
      </c>
      <c r="F95" s="8" t="s">
        <v>220</v>
      </c>
    </row>
    <row r="96" spans="1:6" ht="15">
      <c r="A96" s="109">
        <v>40703</v>
      </c>
      <c r="B96" t="s">
        <v>617</v>
      </c>
      <c r="C96" t="s">
        <v>618</v>
      </c>
      <c r="D96" s="8" t="s">
        <v>2</v>
      </c>
      <c r="E96" s="8">
        <v>2003</v>
      </c>
      <c r="F96" s="6">
        <v>0.01951388888888889</v>
      </c>
    </row>
    <row r="97" ht="15">
      <c r="A97" s="108">
        <v>24</v>
      </c>
    </row>
    <row r="98" spans="1:6" ht="15">
      <c r="A98" s="109">
        <v>42301</v>
      </c>
      <c r="B98" t="s">
        <v>645</v>
      </c>
      <c r="C98" t="s">
        <v>618</v>
      </c>
      <c r="D98" s="8" t="s">
        <v>15</v>
      </c>
      <c r="E98" s="8">
        <v>2004</v>
      </c>
      <c r="F98" s="6">
        <v>0.025567129629629634</v>
      </c>
    </row>
    <row r="99" spans="1:6" ht="15">
      <c r="A99" s="109">
        <v>42302</v>
      </c>
      <c r="B99" t="s">
        <v>654</v>
      </c>
      <c r="C99" t="s">
        <v>621</v>
      </c>
      <c r="D99" s="8" t="s">
        <v>40</v>
      </c>
      <c r="E99" s="8">
        <v>2004</v>
      </c>
      <c r="F99" s="8" t="s">
        <v>220</v>
      </c>
    </row>
    <row r="100" spans="1:6" ht="15">
      <c r="A100" s="109">
        <v>42303</v>
      </c>
      <c r="B100" t="s">
        <v>620</v>
      </c>
      <c r="C100" t="s">
        <v>621</v>
      </c>
      <c r="D100" s="8" t="s">
        <v>40</v>
      </c>
      <c r="E100" s="8">
        <v>2004</v>
      </c>
      <c r="F100" s="6">
        <v>0.020694444444444446</v>
      </c>
    </row>
    <row r="101" ht="15">
      <c r="A101" s="109"/>
    </row>
    <row r="102" ht="15.75">
      <c r="A102" s="107" t="s">
        <v>545</v>
      </c>
    </row>
    <row r="103" ht="15">
      <c r="A103" s="108">
        <v>1</v>
      </c>
    </row>
    <row r="104" spans="1:8" ht="15">
      <c r="A104" s="109">
        <v>20101</v>
      </c>
      <c r="B104" t="s">
        <v>29</v>
      </c>
      <c r="C104" t="s">
        <v>7</v>
      </c>
      <c r="D104" s="8" t="s">
        <v>1</v>
      </c>
      <c r="E104" s="8">
        <v>2002</v>
      </c>
      <c r="F104" s="6">
        <v>0.022789351851851852</v>
      </c>
      <c r="G104" s="6">
        <v>0.022789351851851852</v>
      </c>
      <c r="H104" s="8">
        <v>1</v>
      </c>
    </row>
    <row r="105" spans="1:8" ht="15">
      <c r="A105" s="109">
        <v>20102</v>
      </c>
      <c r="B105" t="s">
        <v>25</v>
      </c>
      <c r="C105" t="s">
        <v>7</v>
      </c>
      <c r="D105" s="8" t="s">
        <v>1</v>
      </c>
      <c r="E105" s="8">
        <v>2001</v>
      </c>
      <c r="F105" s="6">
        <v>0.022685185185185183</v>
      </c>
      <c r="G105" s="6">
        <v>0.04547453703703704</v>
      </c>
      <c r="H105" s="8">
        <v>1</v>
      </c>
    </row>
    <row r="106" spans="1:12" ht="15">
      <c r="A106" s="109">
        <v>20103</v>
      </c>
      <c r="B106" t="s">
        <v>23</v>
      </c>
      <c r="C106" t="s">
        <v>7</v>
      </c>
      <c r="D106" s="8" t="s">
        <v>1</v>
      </c>
      <c r="E106" s="8">
        <v>2001</v>
      </c>
      <c r="F106" s="6">
        <v>0.020520833333333332</v>
      </c>
      <c r="G106" s="6">
        <v>0.06599537037037037</v>
      </c>
      <c r="H106" s="8">
        <v>1</v>
      </c>
      <c r="I106" s="8">
        <v>75</v>
      </c>
      <c r="J106" s="11">
        <f>200-G106/G106*100</f>
        <v>100</v>
      </c>
      <c r="K106" s="11">
        <f>1.5*J106</f>
        <v>150</v>
      </c>
      <c r="L106" s="11">
        <f>K106/2</f>
        <v>75</v>
      </c>
    </row>
    <row r="107" ht="15">
      <c r="A107" s="108">
        <v>2</v>
      </c>
    </row>
    <row r="108" spans="1:8" ht="15">
      <c r="A108" s="109">
        <v>20801</v>
      </c>
      <c r="B108" t="s">
        <v>26</v>
      </c>
      <c r="C108" t="s">
        <v>3</v>
      </c>
      <c r="D108" s="8" t="s">
        <v>1</v>
      </c>
      <c r="E108" s="8">
        <v>2001</v>
      </c>
      <c r="F108" s="6">
        <v>0.023472222222222217</v>
      </c>
      <c r="G108" s="6">
        <v>0.023472222222222217</v>
      </c>
      <c r="H108" s="8">
        <v>2</v>
      </c>
    </row>
    <row r="109" spans="1:8" ht="15">
      <c r="A109" s="109">
        <v>20802</v>
      </c>
      <c r="B109" t="s">
        <v>24</v>
      </c>
      <c r="C109" t="s">
        <v>3</v>
      </c>
      <c r="D109" s="8" t="s">
        <v>2</v>
      </c>
      <c r="E109" s="8">
        <v>2000</v>
      </c>
      <c r="F109" s="6">
        <v>0.023657407407407408</v>
      </c>
      <c r="G109" s="6">
        <v>0.04712962962962963</v>
      </c>
      <c r="H109" s="8">
        <v>2</v>
      </c>
    </row>
    <row r="110" spans="1:8" ht="15">
      <c r="A110" s="109">
        <v>20803</v>
      </c>
      <c r="B110" t="s">
        <v>22</v>
      </c>
      <c r="C110" t="s">
        <v>3</v>
      </c>
      <c r="D110" s="8" t="s">
        <v>1</v>
      </c>
      <c r="E110" s="8">
        <v>2001</v>
      </c>
      <c r="F110" s="6">
        <v>0.01902777777777778</v>
      </c>
      <c r="G110" s="6">
        <v>0.0661574074074074</v>
      </c>
      <c r="H110" s="8">
        <v>2</v>
      </c>
    </row>
    <row r="111" ht="15">
      <c r="A111" s="108">
        <v>3</v>
      </c>
    </row>
    <row r="112" spans="1:8" ht="15">
      <c r="A112" s="109">
        <v>20401</v>
      </c>
      <c r="B112" t="s">
        <v>678</v>
      </c>
      <c r="C112" t="s">
        <v>667</v>
      </c>
      <c r="D112" s="8" t="s">
        <v>1</v>
      </c>
      <c r="E112" s="8">
        <v>2000</v>
      </c>
      <c r="F112" s="6">
        <v>0.02619212962962963</v>
      </c>
      <c r="G112" s="6">
        <v>0.02619212962962963</v>
      </c>
      <c r="H112" s="8">
        <v>3</v>
      </c>
    </row>
    <row r="113" spans="1:8" ht="15">
      <c r="A113" s="109">
        <v>20402</v>
      </c>
      <c r="B113" t="s">
        <v>679</v>
      </c>
      <c r="C113" t="s">
        <v>667</v>
      </c>
      <c r="D113" s="8" t="s">
        <v>1</v>
      </c>
      <c r="E113" s="8">
        <v>2001</v>
      </c>
      <c r="F113" s="6">
        <v>0.020439814814814817</v>
      </c>
      <c r="G113" s="6">
        <v>0.04663194444444444</v>
      </c>
      <c r="H113" s="8">
        <v>3</v>
      </c>
    </row>
    <row r="114" spans="1:8" ht="15">
      <c r="A114" s="109">
        <v>20403</v>
      </c>
      <c r="B114" t="s">
        <v>21</v>
      </c>
      <c r="C114" t="s">
        <v>667</v>
      </c>
      <c r="D114" s="8" t="s">
        <v>1</v>
      </c>
      <c r="E114" s="8">
        <v>2000</v>
      </c>
      <c r="F114" s="6">
        <v>0.020810185185185185</v>
      </c>
      <c r="G114" s="6">
        <v>0.06744212962962963</v>
      </c>
      <c r="H114" s="8">
        <v>3</v>
      </c>
    </row>
    <row r="115" ht="15">
      <c r="A115" s="108">
        <v>4</v>
      </c>
    </row>
    <row r="116" spans="1:8" ht="15">
      <c r="A116" s="109">
        <v>20201</v>
      </c>
      <c r="B116" t="s">
        <v>727</v>
      </c>
      <c r="C116" t="s">
        <v>669</v>
      </c>
      <c r="D116" s="8" t="s">
        <v>2</v>
      </c>
      <c r="E116" s="8">
        <v>2002</v>
      </c>
      <c r="F116" s="6">
        <v>0.023344907407407408</v>
      </c>
      <c r="G116" s="6">
        <v>0.023344907407407408</v>
      </c>
      <c r="H116" s="8">
        <v>4</v>
      </c>
    </row>
    <row r="117" spans="1:8" ht="15">
      <c r="A117" s="109">
        <v>20202</v>
      </c>
      <c r="B117" t="s">
        <v>673</v>
      </c>
      <c r="C117" t="s">
        <v>669</v>
      </c>
      <c r="D117" s="8" t="s">
        <v>2</v>
      </c>
      <c r="E117" s="8">
        <v>2002</v>
      </c>
      <c r="F117" s="6">
        <v>0.024699074074074078</v>
      </c>
      <c r="G117" s="6">
        <v>0.04804398148148148</v>
      </c>
      <c r="H117" s="8">
        <v>4</v>
      </c>
    </row>
    <row r="118" spans="1:8" ht="15">
      <c r="A118" s="109">
        <v>20203</v>
      </c>
      <c r="B118" t="s">
        <v>668</v>
      </c>
      <c r="C118" t="s">
        <v>669</v>
      </c>
      <c r="D118" s="8" t="s">
        <v>1</v>
      </c>
      <c r="E118" s="8">
        <v>2001</v>
      </c>
      <c r="F118" s="6">
        <v>0.020335648148148148</v>
      </c>
      <c r="G118" s="6">
        <v>0.06837962962962964</v>
      </c>
      <c r="H118" s="8">
        <v>4</v>
      </c>
    </row>
    <row r="119" ht="15">
      <c r="A119" s="108">
        <v>5</v>
      </c>
    </row>
    <row r="120" spans="1:8" ht="15">
      <c r="A120" s="109">
        <v>20701</v>
      </c>
      <c r="B120" t="s">
        <v>677</v>
      </c>
      <c r="C120" t="s">
        <v>0</v>
      </c>
      <c r="D120" s="8" t="s">
        <v>1</v>
      </c>
      <c r="E120" s="8">
        <v>2001</v>
      </c>
      <c r="F120" s="6">
        <v>0.023541666666666666</v>
      </c>
      <c r="G120" s="6">
        <v>0.023541666666666666</v>
      </c>
      <c r="H120" s="8">
        <v>5</v>
      </c>
    </row>
    <row r="121" spans="1:8" ht="15">
      <c r="A121" s="109">
        <v>20702</v>
      </c>
      <c r="B121" t="s">
        <v>686</v>
      </c>
      <c r="C121" t="s">
        <v>0</v>
      </c>
      <c r="D121" s="8" t="s">
        <v>1</v>
      </c>
      <c r="E121" s="8">
        <v>2001</v>
      </c>
      <c r="F121" s="6">
        <v>0.02297453703703704</v>
      </c>
      <c r="G121" s="6">
        <v>0.046516203703703705</v>
      </c>
      <c r="H121" s="8">
        <v>5</v>
      </c>
    </row>
    <row r="122" spans="1:8" ht="15">
      <c r="A122" s="109">
        <v>20703</v>
      </c>
      <c r="B122" t="s">
        <v>671</v>
      </c>
      <c r="C122" t="s">
        <v>0</v>
      </c>
      <c r="D122" s="8" t="s">
        <v>2</v>
      </c>
      <c r="E122" s="8">
        <v>2002</v>
      </c>
      <c r="F122" s="6">
        <v>0.023333333333333334</v>
      </c>
      <c r="G122" s="6">
        <v>0.06984953703703704</v>
      </c>
      <c r="H122" s="8">
        <v>5</v>
      </c>
    </row>
    <row r="123" ht="15">
      <c r="A123" s="108">
        <v>6</v>
      </c>
    </row>
    <row r="124" spans="1:8" ht="15">
      <c r="A124" s="109">
        <v>21901</v>
      </c>
      <c r="B124" t="s">
        <v>27</v>
      </c>
      <c r="C124" t="s">
        <v>7</v>
      </c>
      <c r="D124" s="8" t="s">
        <v>2</v>
      </c>
      <c r="E124" s="8">
        <v>2001</v>
      </c>
      <c r="F124" s="6">
        <v>0.023715277777777776</v>
      </c>
      <c r="G124" s="6">
        <v>0.023715277777777776</v>
      </c>
      <c r="H124" s="8">
        <v>6</v>
      </c>
    </row>
    <row r="125" spans="1:8" ht="15">
      <c r="A125" s="109">
        <v>21902</v>
      </c>
      <c r="B125" t="s">
        <v>31</v>
      </c>
      <c r="C125" t="s">
        <v>7</v>
      </c>
      <c r="D125" s="8" t="s">
        <v>1</v>
      </c>
      <c r="E125" s="8">
        <v>2002</v>
      </c>
      <c r="F125" s="6">
        <v>0.02407407407407407</v>
      </c>
      <c r="G125" s="6">
        <v>0.04778935185185185</v>
      </c>
      <c r="H125" s="8">
        <v>6</v>
      </c>
    </row>
    <row r="126" spans="1:12" ht="15">
      <c r="A126" s="109">
        <v>21903</v>
      </c>
      <c r="B126" t="s">
        <v>28</v>
      </c>
      <c r="C126" t="s">
        <v>7</v>
      </c>
      <c r="D126" s="8" t="s">
        <v>1</v>
      </c>
      <c r="E126" s="8">
        <v>2001</v>
      </c>
      <c r="F126" s="6">
        <v>0.022430555555555554</v>
      </c>
      <c r="G126" s="6">
        <v>0.07021990740740741</v>
      </c>
      <c r="H126" s="8">
        <v>6</v>
      </c>
      <c r="I126" s="8">
        <v>70.2</v>
      </c>
      <c r="J126" s="11">
        <f>200-G126/G106*100</f>
        <v>93.5987372851631</v>
      </c>
      <c r="K126" s="11">
        <f>1.5*J126</f>
        <v>140.39810592774464</v>
      </c>
      <c r="L126" s="11">
        <f>K126/2</f>
        <v>70.19905296387232</v>
      </c>
    </row>
    <row r="127" ht="15">
      <c r="A127" s="108">
        <v>7</v>
      </c>
    </row>
    <row r="128" spans="1:8" ht="15">
      <c r="A128" s="109">
        <v>21001</v>
      </c>
      <c r="B128" t="s">
        <v>690</v>
      </c>
      <c r="C128" t="s">
        <v>676</v>
      </c>
      <c r="D128" s="8" t="s">
        <v>2</v>
      </c>
      <c r="E128" s="8">
        <v>2002</v>
      </c>
      <c r="F128" s="6">
        <v>0.02351851851851852</v>
      </c>
      <c r="G128" s="6">
        <v>0.02351851851851852</v>
      </c>
      <c r="H128" s="8">
        <v>7</v>
      </c>
    </row>
    <row r="129" spans="1:8" ht="15">
      <c r="A129" s="109">
        <v>21002</v>
      </c>
      <c r="B129" t="s">
        <v>689</v>
      </c>
      <c r="C129" t="s">
        <v>676</v>
      </c>
      <c r="D129" s="8" t="s">
        <v>1</v>
      </c>
      <c r="E129" s="8">
        <v>2001</v>
      </c>
      <c r="F129" s="6">
        <v>0.024687499999999998</v>
      </c>
      <c r="G129" s="6">
        <v>0.04820601851851852</v>
      </c>
      <c r="H129" s="8">
        <v>7</v>
      </c>
    </row>
    <row r="130" spans="1:8" ht="15">
      <c r="A130" s="109">
        <v>21003</v>
      </c>
      <c r="B130" t="s">
        <v>675</v>
      </c>
      <c r="C130" t="s">
        <v>676</v>
      </c>
      <c r="D130" s="8" t="s">
        <v>1</v>
      </c>
      <c r="E130" s="8">
        <v>2001</v>
      </c>
      <c r="F130" s="6">
        <v>0.023032407407407404</v>
      </c>
      <c r="G130" s="6">
        <v>0.07123842592592593</v>
      </c>
      <c r="H130" s="8">
        <v>7</v>
      </c>
    </row>
    <row r="131" ht="15">
      <c r="A131" s="108">
        <v>8</v>
      </c>
    </row>
    <row r="132" spans="1:8" ht="15">
      <c r="A132" s="109">
        <v>20301</v>
      </c>
      <c r="B132" t="s">
        <v>674</v>
      </c>
      <c r="C132" t="s">
        <v>607</v>
      </c>
      <c r="D132" s="8" t="s">
        <v>2</v>
      </c>
      <c r="E132" s="8">
        <v>2002</v>
      </c>
      <c r="F132" s="6">
        <v>0.02290509259259259</v>
      </c>
      <c r="G132" s="6">
        <v>0.02290509259259259</v>
      </c>
      <c r="H132" s="8">
        <v>8</v>
      </c>
    </row>
    <row r="133" spans="1:8" ht="15">
      <c r="A133" s="109">
        <v>20302</v>
      </c>
      <c r="B133" t="s">
        <v>681</v>
      </c>
      <c r="C133" t="s">
        <v>607</v>
      </c>
      <c r="D133" s="8" t="s">
        <v>1</v>
      </c>
      <c r="E133" s="8">
        <v>2001</v>
      </c>
      <c r="F133" s="6">
        <v>0.025185185185185185</v>
      </c>
      <c r="G133" s="6">
        <v>0.04809027777777778</v>
      </c>
      <c r="H133" s="8">
        <v>8</v>
      </c>
    </row>
    <row r="134" spans="1:8" ht="15">
      <c r="A134" s="109">
        <v>20303</v>
      </c>
      <c r="B134" t="s">
        <v>670</v>
      </c>
      <c r="C134" t="s">
        <v>607</v>
      </c>
      <c r="D134" s="8" t="s">
        <v>1</v>
      </c>
      <c r="E134" s="8">
        <v>2001</v>
      </c>
      <c r="F134" s="6">
        <v>0.023761574074074074</v>
      </c>
      <c r="G134" s="6">
        <v>0.07185185185185185</v>
      </c>
      <c r="H134" s="8">
        <v>8</v>
      </c>
    </row>
    <row r="135" ht="15">
      <c r="A135" s="108">
        <v>9</v>
      </c>
    </row>
    <row r="136" spans="1:8" ht="15">
      <c r="A136" s="109">
        <v>20601</v>
      </c>
      <c r="B136" t="s">
        <v>662</v>
      </c>
      <c r="C136" t="s">
        <v>611</v>
      </c>
      <c r="D136" s="8" t="s">
        <v>2</v>
      </c>
      <c r="E136" s="8">
        <v>2002</v>
      </c>
      <c r="F136" s="6">
        <v>0.021238425925925924</v>
      </c>
      <c r="G136" s="6">
        <v>0.021238425925925924</v>
      </c>
      <c r="H136" s="8">
        <v>9</v>
      </c>
    </row>
    <row r="137" spans="1:8" ht="15">
      <c r="A137" s="109">
        <v>20602</v>
      </c>
      <c r="B137" t="s">
        <v>696</v>
      </c>
      <c r="C137" t="s">
        <v>611</v>
      </c>
      <c r="D137" s="8" t="s">
        <v>2</v>
      </c>
      <c r="E137" s="8">
        <v>2002</v>
      </c>
      <c r="F137" s="6">
        <v>0.025277777777777777</v>
      </c>
      <c r="G137" s="6">
        <v>0.046516203703703705</v>
      </c>
      <c r="H137" s="8">
        <v>9</v>
      </c>
    </row>
    <row r="138" spans="1:8" ht="15">
      <c r="A138" s="109">
        <v>20603</v>
      </c>
      <c r="B138" t="s">
        <v>680</v>
      </c>
      <c r="C138" t="s">
        <v>611</v>
      </c>
      <c r="D138" s="8" t="s">
        <v>1</v>
      </c>
      <c r="E138" s="8">
        <v>2001</v>
      </c>
      <c r="F138" s="6">
        <v>0.025405092592592594</v>
      </c>
      <c r="G138" s="6">
        <v>0.0719212962962963</v>
      </c>
      <c r="H138" s="8">
        <v>9</v>
      </c>
    </row>
    <row r="139" ht="15">
      <c r="A139" s="108">
        <v>10</v>
      </c>
    </row>
    <row r="140" spans="1:8" ht="15">
      <c r="A140" s="109">
        <v>20901</v>
      </c>
      <c r="B140" t="s">
        <v>687</v>
      </c>
      <c r="C140" t="s">
        <v>665</v>
      </c>
      <c r="D140" s="8" t="s">
        <v>2</v>
      </c>
      <c r="E140" s="8">
        <v>2000</v>
      </c>
      <c r="F140" s="6">
        <v>0.024710648148148148</v>
      </c>
      <c r="G140" s="6">
        <v>0.024710648148148148</v>
      </c>
      <c r="H140" s="8">
        <v>10</v>
      </c>
    </row>
    <row r="141" spans="1:8" ht="15">
      <c r="A141" s="109">
        <v>20902</v>
      </c>
      <c r="B141" t="s">
        <v>717</v>
      </c>
      <c r="C141" t="s">
        <v>665</v>
      </c>
      <c r="D141" s="8" t="s">
        <v>2</v>
      </c>
      <c r="E141" s="8">
        <v>2002</v>
      </c>
      <c r="F141" s="6">
        <v>0.025231481481481483</v>
      </c>
      <c r="G141" s="6">
        <v>0.04994212962962963</v>
      </c>
      <c r="H141" s="8">
        <v>10</v>
      </c>
    </row>
    <row r="142" spans="1:8" ht="15">
      <c r="A142" s="109">
        <v>20903</v>
      </c>
      <c r="B142" t="s">
        <v>664</v>
      </c>
      <c r="C142" t="s">
        <v>665</v>
      </c>
      <c r="D142" s="8" t="s">
        <v>2</v>
      </c>
      <c r="E142" s="8">
        <v>2000</v>
      </c>
      <c r="F142" s="6">
        <v>0.02201388888888889</v>
      </c>
      <c r="G142" s="6">
        <v>0.07195601851851852</v>
      </c>
      <c r="H142" s="8">
        <v>10</v>
      </c>
    </row>
    <row r="143" ht="15">
      <c r="A143" s="108">
        <v>11</v>
      </c>
    </row>
    <row r="144" spans="1:8" ht="15">
      <c r="A144" s="109">
        <v>21101</v>
      </c>
      <c r="B144" t="s">
        <v>473</v>
      </c>
      <c r="C144" t="s">
        <v>444</v>
      </c>
      <c r="D144" s="8" t="s">
        <v>2</v>
      </c>
      <c r="E144" s="8">
        <v>2001</v>
      </c>
      <c r="F144" s="6">
        <v>0.025925925925925925</v>
      </c>
      <c r="G144" s="6">
        <v>0.025925925925925925</v>
      </c>
      <c r="H144" s="8">
        <v>11</v>
      </c>
    </row>
    <row r="145" spans="1:8" ht="15">
      <c r="A145" s="109">
        <v>21102</v>
      </c>
      <c r="B145" t="s">
        <v>465</v>
      </c>
      <c r="C145" t="s">
        <v>444</v>
      </c>
      <c r="D145" s="8" t="s">
        <v>2</v>
      </c>
      <c r="E145" s="8">
        <v>2002</v>
      </c>
      <c r="F145" s="6">
        <v>0.022314814814814815</v>
      </c>
      <c r="G145" s="6">
        <v>0.048240740740740744</v>
      </c>
      <c r="H145" s="8">
        <v>11</v>
      </c>
    </row>
    <row r="146" spans="1:8" ht="15">
      <c r="A146" s="109">
        <v>21103</v>
      </c>
      <c r="B146" t="s">
        <v>467</v>
      </c>
      <c r="C146" t="s">
        <v>444</v>
      </c>
      <c r="D146" s="8" t="s">
        <v>2</v>
      </c>
      <c r="E146" s="8">
        <v>2000</v>
      </c>
      <c r="F146" s="6">
        <v>0.026863425925925926</v>
      </c>
      <c r="G146" s="6">
        <v>0.07510416666666667</v>
      </c>
      <c r="H146" s="8">
        <v>11</v>
      </c>
    </row>
    <row r="147" ht="15">
      <c r="A147" s="108">
        <v>12</v>
      </c>
    </row>
    <row r="148" spans="1:8" ht="15">
      <c r="A148" s="109">
        <v>21701</v>
      </c>
      <c r="B148" t="s">
        <v>470</v>
      </c>
      <c r="C148" t="s">
        <v>460</v>
      </c>
      <c r="D148" s="8" t="s">
        <v>1</v>
      </c>
      <c r="E148" s="8">
        <v>2002</v>
      </c>
      <c r="F148" s="6">
        <v>0.026041666666666668</v>
      </c>
      <c r="G148" s="6">
        <v>0.026041666666666668</v>
      </c>
      <c r="H148" s="8">
        <v>12</v>
      </c>
    </row>
    <row r="149" spans="1:8" ht="15">
      <c r="A149" s="109">
        <v>21702</v>
      </c>
      <c r="B149" t="s">
        <v>461</v>
      </c>
      <c r="C149" t="s">
        <v>460</v>
      </c>
      <c r="D149" s="8" t="s">
        <v>1</v>
      </c>
      <c r="E149" s="8">
        <v>2002</v>
      </c>
      <c r="F149" s="6">
        <v>0.026608796296296297</v>
      </c>
      <c r="G149" s="6">
        <v>0.05265046296296296</v>
      </c>
      <c r="H149" s="8">
        <v>12</v>
      </c>
    </row>
    <row r="150" spans="1:8" ht="15">
      <c r="A150" s="109">
        <v>21703</v>
      </c>
      <c r="B150" t="s">
        <v>459</v>
      </c>
      <c r="C150" t="s">
        <v>460</v>
      </c>
      <c r="D150" s="8" t="s">
        <v>1</v>
      </c>
      <c r="E150" s="8">
        <v>2001</v>
      </c>
      <c r="F150" s="6">
        <v>0.02280092592592593</v>
      </c>
      <c r="G150" s="6">
        <v>0.07545138888888889</v>
      </c>
      <c r="H150" s="8">
        <v>12</v>
      </c>
    </row>
    <row r="151" ht="15">
      <c r="A151" s="108">
        <v>13</v>
      </c>
    </row>
    <row r="152" spans="1:8" ht="15">
      <c r="A152" s="109">
        <v>20501</v>
      </c>
      <c r="B152" t="s">
        <v>468</v>
      </c>
      <c r="C152" t="s">
        <v>440</v>
      </c>
      <c r="D152" s="8" t="s">
        <v>2</v>
      </c>
      <c r="E152" s="8">
        <v>2002</v>
      </c>
      <c r="F152" s="6">
        <v>0.026724537037037036</v>
      </c>
      <c r="G152" s="6">
        <v>0.026724537037037036</v>
      </c>
      <c r="H152" s="8">
        <v>13</v>
      </c>
    </row>
    <row r="153" spans="1:8" ht="15">
      <c r="A153" s="109">
        <v>20502</v>
      </c>
      <c r="B153" t="s">
        <v>471</v>
      </c>
      <c r="C153" t="s">
        <v>440</v>
      </c>
      <c r="D153" s="8" t="s">
        <v>2</v>
      </c>
      <c r="E153" s="8">
        <v>2001</v>
      </c>
      <c r="F153" s="6">
        <v>0.026875</v>
      </c>
      <c r="G153" s="6">
        <v>0.053599537037037036</v>
      </c>
      <c r="H153" s="8">
        <v>13</v>
      </c>
    </row>
    <row r="154" spans="1:8" ht="15">
      <c r="A154" s="109">
        <v>20503</v>
      </c>
      <c r="B154" t="s">
        <v>463</v>
      </c>
      <c r="C154" t="s">
        <v>440</v>
      </c>
      <c r="D154" s="8" t="s">
        <v>1</v>
      </c>
      <c r="E154" s="8">
        <v>2000</v>
      </c>
      <c r="F154" s="6">
        <v>0.023587962962962963</v>
      </c>
      <c r="G154" s="6">
        <v>0.0771875</v>
      </c>
      <c r="H154" s="8">
        <v>13</v>
      </c>
    </row>
    <row r="155" ht="15">
      <c r="A155" s="108">
        <v>14</v>
      </c>
    </row>
    <row r="156" spans="1:8" ht="15">
      <c r="A156" s="109">
        <v>22101</v>
      </c>
      <c r="B156" t="s">
        <v>693</v>
      </c>
      <c r="C156" t="s">
        <v>676</v>
      </c>
      <c r="D156" s="8" t="s">
        <v>2</v>
      </c>
      <c r="E156" s="8">
        <v>2000</v>
      </c>
      <c r="F156" s="6">
        <v>0.02652777777777778</v>
      </c>
      <c r="G156" s="6">
        <v>0.02652777777777778</v>
      </c>
      <c r="H156" s="8">
        <v>14</v>
      </c>
    </row>
    <row r="157" spans="1:8" ht="15">
      <c r="A157" s="109">
        <v>22102</v>
      </c>
      <c r="B157" t="s">
        <v>703</v>
      </c>
      <c r="C157" t="s">
        <v>676</v>
      </c>
      <c r="D157" s="8" t="s">
        <v>2</v>
      </c>
      <c r="E157" s="8">
        <v>2000</v>
      </c>
      <c r="F157" s="6">
        <v>0.027430555555555555</v>
      </c>
      <c r="G157" s="6">
        <v>0.05395833333333333</v>
      </c>
      <c r="H157" s="8">
        <v>14</v>
      </c>
    </row>
    <row r="158" spans="1:8" ht="15">
      <c r="A158" s="109">
        <v>22103</v>
      </c>
      <c r="B158" t="s">
        <v>685</v>
      </c>
      <c r="C158" t="s">
        <v>676</v>
      </c>
      <c r="D158" s="8" t="s">
        <v>2</v>
      </c>
      <c r="E158" s="8">
        <v>2002</v>
      </c>
      <c r="F158" s="6">
        <v>0.024641203703703703</v>
      </c>
      <c r="G158" s="6">
        <v>0.07859953703703704</v>
      </c>
      <c r="H158" s="8">
        <v>14</v>
      </c>
    </row>
    <row r="159" ht="15">
      <c r="A159" s="108">
        <v>15</v>
      </c>
    </row>
    <row r="160" spans="1:8" ht="15">
      <c r="A160" s="109">
        <v>21201</v>
      </c>
      <c r="B160" t="s">
        <v>708</v>
      </c>
      <c r="C160" t="s">
        <v>616</v>
      </c>
      <c r="D160" s="8" t="s">
        <v>1</v>
      </c>
      <c r="E160" s="8">
        <v>2001</v>
      </c>
      <c r="F160" s="6">
        <v>0.02836805555555556</v>
      </c>
      <c r="G160" s="6">
        <v>0.02836805555555556</v>
      </c>
      <c r="H160" s="8">
        <v>15</v>
      </c>
    </row>
    <row r="161" spans="1:8" ht="15">
      <c r="A161" s="109">
        <v>21202</v>
      </c>
      <c r="B161" t="s">
        <v>706</v>
      </c>
      <c r="C161" t="s">
        <v>616</v>
      </c>
      <c r="D161" s="8" t="s">
        <v>2</v>
      </c>
      <c r="E161" s="8">
        <v>2001</v>
      </c>
      <c r="F161" s="6">
        <v>0.027627314814814813</v>
      </c>
      <c r="G161" s="6">
        <v>0.05599537037037037</v>
      </c>
      <c r="H161" s="8">
        <v>15</v>
      </c>
    </row>
    <row r="162" spans="1:8" ht="15">
      <c r="A162" s="109">
        <v>21203</v>
      </c>
      <c r="B162" t="s">
        <v>683</v>
      </c>
      <c r="C162" t="s">
        <v>616</v>
      </c>
      <c r="D162" s="8" t="s">
        <v>1</v>
      </c>
      <c r="E162" s="8">
        <v>2001</v>
      </c>
      <c r="F162" s="6">
        <v>0.024120370370370372</v>
      </c>
      <c r="G162" s="6">
        <v>0.08011574074074074</v>
      </c>
      <c r="H162" s="8">
        <v>15</v>
      </c>
    </row>
    <row r="163" ht="15">
      <c r="A163" s="108">
        <v>16</v>
      </c>
    </row>
    <row r="164" spans="1:7" ht="15">
      <c r="A164" s="109">
        <v>22601</v>
      </c>
      <c r="B164" t="s">
        <v>709</v>
      </c>
      <c r="C164" t="s">
        <v>0</v>
      </c>
      <c r="D164" s="8" t="s">
        <v>1</v>
      </c>
      <c r="E164" s="8">
        <v>2000</v>
      </c>
      <c r="F164" s="6">
        <v>0.02630787037037037</v>
      </c>
      <c r="G164" s="6">
        <v>0.02630787037037037</v>
      </c>
    </row>
    <row r="165" spans="1:7" ht="15">
      <c r="A165" s="109">
        <v>22602</v>
      </c>
      <c r="B165" t="s">
        <v>704</v>
      </c>
      <c r="C165" t="s">
        <v>0</v>
      </c>
      <c r="D165" s="8" t="s">
        <v>2</v>
      </c>
      <c r="E165" s="8">
        <v>2002</v>
      </c>
      <c r="F165" s="6">
        <v>0.026898148148148147</v>
      </c>
      <c r="G165" s="6">
        <v>0.05320601851851852</v>
      </c>
    </row>
    <row r="166" spans="1:7" ht="15">
      <c r="A166" s="109">
        <v>22603</v>
      </c>
      <c r="B166" t="s">
        <v>718</v>
      </c>
      <c r="C166" t="s">
        <v>665</v>
      </c>
      <c r="D166" s="8" t="s">
        <v>1</v>
      </c>
      <c r="E166" s="8">
        <v>2000</v>
      </c>
      <c r="F166" s="6">
        <v>0.02758101851851852</v>
      </c>
      <c r="G166" s="6">
        <v>0.08078703703703703</v>
      </c>
    </row>
    <row r="167" ht="15">
      <c r="A167" s="108">
        <v>17</v>
      </c>
    </row>
    <row r="168" spans="1:8" ht="15">
      <c r="A168" s="109">
        <v>22001</v>
      </c>
      <c r="B168" t="s">
        <v>682</v>
      </c>
      <c r="C168" t="s">
        <v>607</v>
      </c>
      <c r="D168" s="8" t="s">
        <v>2</v>
      </c>
      <c r="E168" s="8">
        <v>2002</v>
      </c>
      <c r="F168" s="6">
        <v>0.02431712962962963</v>
      </c>
      <c r="G168" s="6">
        <v>0.02431712962962963</v>
      </c>
      <c r="H168" s="8">
        <v>17</v>
      </c>
    </row>
    <row r="169" spans="1:8" ht="15">
      <c r="A169" s="109">
        <v>22002</v>
      </c>
      <c r="B169" t="s">
        <v>700</v>
      </c>
      <c r="C169" t="s">
        <v>607</v>
      </c>
      <c r="D169" s="8" t="s">
        <v>2</v>
      </c>
      <c r="E169" s="8">
        <v>2002</v>
      </c>
      <c r="F169" s="6">
        <v>0.030868055555555555</v>
      </c>
      <c r="G169" s="6">
        <v>0.05518518518518519</v>
      </c>
      <c r="H169" s="8">
        <v>17</v>
      </c>
    </row>
    <row r="170" spans="1:8" ht="15">
      <c r="A170" s="109">
        <v>22003</v>
      </c>
      <c r="B170" t="s">
        <v>698</v>
      </c>
      <c r="C170" t="s">
        <v>607</v>
      </c>
      <c r="D170" s="8" t="s">
        <v>1</v>
      </c>
      <c r="E170" s="8">
        <v>2000</v>
      </c>
      <c r="F170" s="6">
        <v>0.025625</v>
      </c>
      <c r="G170" s="6">
        <v>0.08081018518518518</v>
      </c>
      <c r="H170" s="8">
        <v>17</v>
      </c>
    </row>
    <row r="171" ht="15">
      <c r="A171" s="108">
        <v>18</v>
      </c>
    </row>
    <row r="172" spans="1:8" ht="15">
      <c r="A172" s="109">
        <v>21401</v>
      </c>
      <c r="B172" t="s">
        <v>699</v>
      </c>
      <c r="C172" t="s">
        <v>625</v>
      </c>
      <c r="D172" s="8" t="s">
        <v>2</v>
      </c>
      <c r="E172" s="8">
        <v>2001</v>
      </c>
      <c r="F172" s="6">
        <v>0.02934027777777778</v>
      </c>
      <c r="G172" s="6">
        <v>0.02934027777777778</v>
      </c>
      <c r="H172" s="8">
        <v>18</v>
      </c>
    </row>
    <row r="173" spans="1:8" ht="15">
      <c r="A173" s="109">
        <v>21402</v>
      </c>
      <c r="B173" t="s">
        <v>711</v>
      </c>
      <c r="C173" t="s">
        <v>625</v>
      </c>
      <c r="D173" s="8" t="s">
        <v>1</v>
      </c>
      <c r="E173" s="8">
        <v>2000</v>
      </c>
      <c r="F173" s="6">
        <v>0.02767361111111111</v>
      </c>
      <c r="G173" s="6">
        <v>0.05701388888888889</v>
      </c>
      <c r="H173" s="8">
        <v>18</v>
      </c>
    </row>
    <row r="174" spans="1:8" ht="15">
      <c r="A174" s="109">
        <v>21403</v>
      </c>
      <c r="B174" t="s">
        <v>688</v>
      </c>
      <c r="C174" t="s">
        <v>625</v>
      </c>
      <c r="D174" s="8" t="s">
        <v>1</v>
      </c>
      <c r="E174" s="8">
        <v>2000</v>
      </c>
      <c r="F174" s="6">
        <v>0.025277777777777777</v>
      </c>
      <c r="G174" s="6">
        <v>0.08229166666666667</v>
      </c>
      <c r="H174" s="8">
        <v>18</v>
      </c>
    </row>
    <row r="175" ht="15">
      <c r="A175" s="108">
        <v>19</v>
      </c>
    </row>
    <row r="176" spans="1:7" ht="15">
      <c r="A176" s="109">
        <v>22801</v>
      </c>
      <c r="B176" t="s">
        <v>472</v>
      </c>
      <c r="C176" t="s">
        <v>444</v>
      </c>
      <c r="D176" s="8" t="s">
        <v>2</v>
      </c>
      <c r="E176" s="8">
        <v>2001</v>
      </c>
      <c r="F176" s="6">
        <v>0.028055555555555556</v>
      </c>
      <c r="G176" s="6">
        <v>0.028055555555555556</v>
      </c>
    </row>
    <row r="177" spans="1:7" ht="15">
      <c r="A177" s="109">
        <v>22802</v>
      </c>
      <c r="B177" t="s">
        <v>672</v>
      </c>
      <c r="C177" t="s">
        <v>669</v>
      </c>
      <c r="D177" s="8" t="s">
        <v>1</v>
      </c>
      <c r="E177" s="8">
        <v>2000</v>
      </c>
      <c r="F177" s="6">
        <v>0.025752314814814815</v>
      </c>
      <c r="G177" s="6">
        <v>0.053807870370370374</v>
      </c>
    </row>
    <row r="178" spans="1:7" ht="15">
      <c r="A178" s="109">
        <v>22803</v>
      </c>
      <c r="B178" t="s">
        <v>715</v>
      </c>
      <c r="C178" t="s">
        <v>607</v>
      </c>
      <c r="D178" s="8" t="s">
        <v>2</v>
      </c>
      <c r="E178" s="8">
        <v>2002</v>
      </c>
      <c r="F178" s="6">
        <v>0.029305555555555557</v>
      </c>
      <c r="G178" s="6">
        <v>0.08311342592592592</v>
      </c>
    </row>
    <row r="179" ht="15">
      <c r="A179" s="108">
        <v>20</v>
      </c>
    </row>
    <row r="180" spans="1:8" ht="15">
      <c r="A180" s="109">
        <v>21501</v>
      </c>
      <c r="B180" t="s">
        <v>705</v>
      </c>
      <c r="C180" t="s">
        <v>641</v>
      </c>
      <c r="D180" s="8" t="s">
        <v>1</v>
      </c>
      <c r="E180" s="8">
        <v>2001</v>
      </c>
      <c r="F180" s="6">
        <v>0.026354166666666668</v>
      </c>
      <c r="G180" s="6">
        <v>0.026354166666666668</v>
      </c>
      <c r="H180" s="8">
        <v>20</v>
      </c>
    </row>
    <row r="181" spans="1:8" ht="15">
      <c r="A181" s="109">
        <v>21502</v>
      </c>
      <c r="B181" t="s">
        <v>710</v>
      </c>
      <c r="C181" t="s">
        <v>641</v>
      </c>
      <c r="D181" s="8" t="s">
        <v>2</v>
      </c>
      <c r="E181" s="8">
        <v>2002</v>
      </c>
      <c r="F181" s="6">
        <v>0.033032407407407406</v>
      </c>
      <c r="G181" s="6">
        <v>0.05938657407407407</v>
      </c>
      <c r="H181" s="8">
        <v>20</v>
      </c>
    </row>
    <row r="182" spans="1:8" ht="15">
      <c r="A182" s="109">
        <v>21503</v>
      </c>
      <c r="B182" t="s">
        <v>694</v>
      </c>
      <c r="C182" t="s">
        <v>641</v>
      </c>
      <c r="D182" s="8" t="s">
        <v>1</v>
      </c>
      <c r="E182" s="8">
        <v>2000</v>
      </c>
      <c r="F182" s="6">
        <v>0.025949074074074072</v>
      </c>
      <c r="G182" s="6">
        <v>0.08533564814814815</v>
      </c>
      <c r="H182" s="8">
        <v>20</v>
      </c>
    </row>
    <row r="183" ht="15">
      <c r="A183" s="108">
        <v>21</v>
      </c>
    </row>
    <row r="184" spans="1:7" ht="15">
      <c r="A184" s="109">
        <v>22701</v>
      </c>
      <c r="B184" t="s">
        <v>464</v>
      </c>
      <c r="C184" t="s">
        <v>442</v>
      </c>
      <c r="D184" s="8" t="s">
        <v>2</v>
      </c>
      <c r="E184" s="8">
        <v>2001</v>
      </c>
      <c r="F184" s="6">
        <v>0.02461805555555556</v>
      </c>
      <c r="G184" s="6">
        <v>0.02461805555555556</v>
      </c>
    </row>
    <row r="185" spans="1:7" ht="15">
      <c r="A185" s="109">
        <v>22702</v>
      </c>
      <c r="B185" t="s">
        <v>474</v>
      </c>
      <c r="C185" t="s">
        <v>442</v>
      </c>
      <c r="D185" s="8" t="s">
        <v>2</v>
      </c>
      <c r="E185" s="8">
        <v>2002</v>
      </c>
      <c r="F185" s="6">
        <v>0.02952546296296296</v>
      </c>
      <c r="G185" s="6">
        <v>0.054143518518518514</v>
      </c>
    </row>
    <row r="186" spans="1:7" ht="15">
      <c r="A186" s="109">
        <v>22703</v>
      </c>
      <c r="B186" t="s">
        <v>726</v>
      </c>
      <c r="C186" t="s">
        <v>641</v>
      </c>
      <c r="D186" s="8" t="s">
        <v>12</v>
      </c>
      <c r="E186" s="8">
        <v>2000</v>
      </c>
      <c r="F186" s="6">
        <v>0.03509259259259259</v>
      </c>
      <c r="G186" s="6">
        <v>0.08923611111111111</v>
      </c>
    </row>
    <row r="187" ht="15">
      <c r="A187" s="108">
        <v>22</v>
      </c>
    </row>
    <row r="188" spans="1:8" ht="15">
      <c r="A188" s="109">
        <v>21301</v>
      </c>
      <c r="B188" t="s">
        <v>722</v>
      </c>
      <c r="C188" t="s">
        <v>621</v>
      </c>
      <c r="D188" s="8" t="s">
        <v>2</v>
      </c>
      <c r="E188" s="8">
        <v>2001</v>
      </c>
      <c r="F188" s="6">
        <v>0.032233796296296295</v>
      </c>
      <c r="G188" s="6">
        <v>0.032233796296296295</v>
      </c>
      <c r="H188" s="8">
        <v>22</v>
      </c>
    </row>
    <row r="189" spans="1:8" ht="15">
      <c r="A189" s="109">
        <v>21302</v>
      </c>
      <c r="B189" t="s">
        <v>720</v>
      </c>
      <c r="C189" t="s">
        <v>621</v>
      </c>
      <c r="D189" s="8" t="s">
        <v>2</v>
      </c>
      <c r="E189" s="8">
        <v>2002</v>
      </c>
      <c r="F189" s="6">
        <v>0.03074074074074074</v>
      </c>
      <c r="G189" s="6">
        <v>0.06297453703703704</v>
      </c>
      <c r="H189" s="8">
        <v>22</v>
      </c>
    </row>
    <row r="190" spans="1:8" ht="15">
      <c r="A190" s="109">
        <v>21303</v>
      </c>
      <c r="B190" t="s">
        <v>684</v>
      </c>
      <c r="C190" t="s">
        <v>621</v>
      </c>
      <c r="D190" s="8" t="s">
        <v>1</v>
      </c>
      <c r="E190" s="8">
        <v>2001</v>
      </c>
      <c r="F190" s="6">
        <v>0.026620370370370374</v>
      </c>
      <c r="G190" s="6">
        <v>0.0895949074074074</v>
      </c>
      <c r="H190" s="8">
        <v>22</v>
      </c>
    </row>
    <row r="191" ht="15">
      <c r="A191" s="108">
        <v>23</v>
      </c>
    </row>
    <row r="192" spans="1:8" ht="15">
      <c r="A192" s="109">
        <v>21801</v>
      </c>
      <c r="B192" t="s">
        <v>723</v>
      </c>
      <c r="C192" t="s">
        <v>692</v>
      </c>
      <c r="D192" s="8" t="s">
        <v>12</v>
      </c>
      <c r="E192" s="8">
        <v>2002</v>
      </c>
      <c r="F192" s="6">
        <v>0.0330787037037037</v>
      </c>
      <c r="G192" s="6">
        <v>0.0330787037037037</v>
      </c>
      <c r="H192" s="8">
        <v>23</v>
      </c>
    </row>
    <row r="193" spans="1:8" ht="15">
      <c r="A193" s="109">
        <v>21802</v>
      </c>
      <c r="B193" t="s">
        <v>712</v>
      </c>
      <c r="C193" t="s">
        <v>692</v>
      </c>
      <c r="D193" s="8" t="s">
        <v>2</v>
      </c>
      <c r="E193" s="8">
        <v>2001</v>
      </c>
      <c r="F193" s="6">
        <v>0.03225694444444444</v>
      </c>
      <c r="G193" s="6">
        <v>0.06533564814814814</v>
      </c>
      <c r="H193" s="8">
        <v>23</v>
      </c>
    </row>
    <row r="194" spans="1:8" ht="15">
      <c r="A194" s="109">
        <v>21803</v>
      </c>
      <c r="B194" t="s">
        <v>691</v>
      </c>
      <c r="C194" t="s">
        <v>692</v>
      </c>
      <c r="D194" s="8" t="s">
        <v>1</v>
      </c>
      <c r="E194" s="8">
        <v>2001</v>
      </c>
      <c r="F194" s="6">
        <v>0.024999999999999998</v>
      </c>
      <c r="G194" s="6">
        <v>0.09033564814814815</v>
      </c>
      <c r="H194" s="8">
        <v>23</v>
      </c>
    </row>
    <row r="195" ht="15">
      <c r="A195" s="108">
        <v>24</v>
      </c>
    </row>
    <row r="196" spans="1:7" ht="15">
      <c r="A196" s="109">
        <v>22501</v>
      </c>
      <c r="B196" t="s">
        <v>462</v>
      </c>
      <c r="C196" t="s">
        <v>460</v>
      </c>
      <c r="D196" s="8" t="s">
        <v>2</v>
      </c>
      <c r="E196" s="8">
        <v>2002</v>
      </c>
      <c r="F196" s="6">
        <v>0.03159722222222222</v>
      </c>
      <c r="G196" s="6">
        <v>0.03159722222222222</v>
      </c>
    </row>
    <row r="197" spans="1:7" ht="15">
      <c r="A197" s="109">
        <v>22502</v>
      </c>
      <c r="B197" t="s">
        <v>724</v>
      </c>
      <c r="C197" t="s">
        <v>447</v>
      </c>
      <c r="D197" s="8" t="s">
        <v>12</v>
      </c>
      <c r="E197" s="8">
        <v>2000</v>
      </c>
      <c r="F197" s="6">
        <v>0.0372337962962963</v>
      </c>
      <c r="G197" s="6">
        <v>0.06883101851851851</v>
      </c>
    </row>
    <row r="198" spans="1:7" ht="15">
      <c r="A198" s="109">
        <v>22503</v>
      </c>
      <c r="B198" t="s">
        <v>475</v>
      </c>
      <c r="C198" t="s">
        <v>447</v>
      </c>
      <c r="D198" s="8" t="s">
        <v>12</v>
      </c>
      <c r="E198" s="8">
        <v>2001</v>
      </c>
      <c r="F198" s="6">
        <v>0.024571759259259262</v>
      </c>
      <c r="G198" s="6">
        <v>0.09340277777777778</v>
      </c>
    </row>
    <row r="199" ht="15">
      <c r="A199" s="108">
        <v>25</v>
      </c>
    </row>
    <row r="200" spans="1:8" ht="15">
      <c r="A200" s="109">
        <v>22301</v>
      </c>
      <c r="B200" t="s">
        <v>207</v>
      </c>
      <c r="C200" t="s">
        <v>7</v>
      </c>
      <c r="D200" s="8" t="s">
        <v>2</v>
      </c>
      <c r="E200" s="8">
        <v>2001</v>
      </c>
      <c r="F200" s="6">
        <v>0.03070601851851852</v>
      </c>
      <c r="G200" s="6">
        <v>0.03070601851851852</v>
      </c>
      <c r="H200" s="8">
        <v>25</v>
      </c>
    </row>
    <row r="201" spans="1:8" ht="15">
      <c r="A201" s="109">
        <v>22302</v>
      </c>
      <c r="B201" t="s">
        <v>33</v>
      </c>
      <c r="C201" t="s">
        <v>7</v>
      </c>
      <c r="D201" s="8" t="s">
        <v>2</v>
      </c>
      <c r="E201" s="8">
        <v>2002</v>
      </c>
      <c r="F201" s="6">
        <v>0.030497685185185183</v>
      </c>
      <c r="G201" s="6">
        <v>0.061203703703703705</v>
      </c>
      <c r="H201" s="8">
        <v>25</v>
      </c>
    </row>
    <row r="202" spans="1:12" ht="15">
      <c r="A202" s="109">
        <v>22303</v>
      </c>
      <c r="B202" t="s">
        <v>312</v>
      </c>
      <c r="C202" t="s">
        <v>7</v>
      </c>
      <c r="D202" s="8" t="s">
        <v>12</v>
      </c>
      <c r="E202" s="8">
        <v>2002</v>
      </c>
      <c r="F202" s="6">
        <v>0.036828703703703704</v>
      </c>
      <c r="G202" s="6">
        <v>0.09803240740740742</v>
      </c>
      <c r="H202" s="8">
        <v>25</v>
      </c>
      <c r="I202" s="8">
        <v>38.59</v>
      </c>
      <c r="J202" s="11">
        <f>200-G202/G106*100</f>
        <v>51.45562960364782</v>
      </c>
      <c r="K202" s="11">
        <f>1.5*J202</f>
        <v>77.18344440547173</v>
      </c>
      <c r="L202" s="11">
        <f>K202/2</f>
        <v>38.591722202735866</v>
      </c>
    </row>
    <row r="203" ht="15">
      <c r="A203" s="108">
        <v>26</v>
      </c>
    </row>
    <row r="204" spans="1:8" ht="15">
      <c r="A204" s="109">
        <v>21601</v>
      </c>
      <c r="B204" t="s">
        <v>469</v>
      </c>
      <c r="C204" t="s">
        <v>451</v>
      </c>
      <c r="D204" s="8" t="s">
        <v>12</v>
      </c>
      <c r="E204" s="8">
        <v>2000</v>
      </c>
      <c r="F204" s="6">
        <v>0.03260416666666667</v>
      </c>
      <c r="G204" s="6">
        <v>0.03260416666666667</v>
      </c>
      <c r="H204" s="8">
        <v>26</v>
      </c>
    </row>
    <row r="205" spans="1:8" ht="15">
      <c r="A205" s="109">
        <v>21602</v>
      </c>
      <c r="B205" t="s">
        <v>476</v>
      </c>
      <c r="C205" t="s">
        <v>451</v>
      </c>
      <c r="D205" s="8" t="s">
        <v>12</v>
      </c>
      <c r="E205" s="8">
        <v>2001</v>
      </c>
      <c r="F205" s="6">
        <v>0.0321875</v>
      </c>
      <c r="G205" s="6">
        <v>0.06479166666666666</v>
      </c>
      <c r="H205" s="8">
        <v>26</v>
      </c>
    </row>
    <row r="206" spans="1:8" ht="15">
      <c r="A206" s="109">
        <v>21603</v>
      </c>
      <c r="B206" t="s">
        <v>716</v>
      </c>
      <c r="C206" t="s">
        <v>451</v>
      </c>
      <c r="D206" s="8" t="s">
        <v>12</v>
      </c>
      <c r="E206" s="8">
        <v>2001</v>
      </c>
      <c r="F206" s="6">
        <v>0.0352662037037037</v>
      </c>
      <c r="G206" s="6">
        <v>0.10005787037037038</v>
      </c>
      <c r="H206" s="8">
        <v>26</v>
      </c>
    </row>
    <row r="207" ht="15">
      <c r="A207" s="108">
        <v>27</v>
      </c>
    </row>
    <row r="208" spans="1:8" ht="15">
      <c r="A208" s="109">
        <v>22201</v>
      </c>
      <c r="B208" t="s">
        <v>466</v>
      </c>
      <c r="C208" t="s">
        <v>440</v>
      </c>
      <c r="D208" s="8" t="s">
        <v>2</v>
      </c>
      <c r="E208" s="8">
        <v>2002</v>
      </c>
      <c r="F208" s="6">
        <v>0.025717592592592594</v>
      </c>
      <c r="G208" s="6">
        <v>0.025717592592592594</v>
      </c>
      <c r="H208" s="8">
        <v>27</v>
      </c>
    </row>
    <row r="209" spans="1:8" ht="15">
      <c r="A209" s="109">
        <v>22202</v>
      </c>
      <c r="B209" t="s">
        <v>695</v>
      </c>
      <c r="C209" t="s">
        <v>440</v>
      </c>
      <c r="D209" s="8" t="s">
        <v>2</v>
      </c>
      <c r="E209" s="8">
        <v>2000</v>
      </c>
      <c r="F209" s="6">
        <v>0.04126157407407407</v>
      </c>
      <c r="G209" s="6">
        <v>0.06697916666666666</v>
      </c>
      <c r="H209" s="8">
        <v>27</v>
      </c>
    </row>
    <row r="210" spans="1:8" ht="15">
      <c r="A210" s="109">
        <v>22203</v>
      </c>
      <c r="B210" t="s">
        <v>725</v>
      </c>
      <c r="C210" t="s">
        <v>440</v>
      </c>
      <c r="D210" s="8" t="s">
        <v>40</v>
      </c>
      <c r="E210" s="8">
        <v>2002</v>
      </c>
      <c r="F210" s="6">
        <v>0.03375</v>
      </c>
      <c r="G210" s="6">
        <v>0.10072916666666666</v>
      </c>
      <c r="H210" s="8">
        <v>27</v>
      </c>
    </row>
    <row r="211" ht="15">
      <c r="A211" s="108">
        <v>28</v>
      </c>
    </row>
    <row r="212" spans="1:7" ht="15">
      <c r="A212" s="109">
        <v>22901</v>
      </c>
      <c r="B212" t="s">
        <v>701</v>
      </c>
      <c r="C212" t="s">
        <v>702</v>
      </c>
      <c r="D212" s="8" t="s">
        <v>2</v>
      </c>
      <c r="E212" s="8">
        <v>2000</v>
      </c>
      <c r="F212" s="6">
        <v>0.025532407407407406</v>
      </c>
      <c r="G212" s="6">
        <v>0.025532407407407406</v>
      </c>
    </row>
    <row r="213" spans="1:7" ht="15">
      <c r="A213" s="109">
        <v>22902</v>
      </c>
      <c r="B213" t="s">
        <v>697</v>
      </c>
      <c r="C213" t="s">
        <v>667</v>
      </c>
      <c r="D213" s="8" t="s">
        <v>2</v>
      </c>
      <c r="E213" s="8">
        <v>2001</v>
      </c>
      <c r="F213" s="6">
        <v>0.025266203703703704</v>
      </c>
      <c r="G213" s="6">
        <v>0.050798611111111114</v>
      </c>
    </row>
    <row r="214" spans="1:5" ht="15">
      <c r="A214" s="109">
        <v>22903</v>
      </c>
      <c r="B214" t="s">
        <v>458</v>
      </c>
      <c r="C214" t="s">
        <v>442</v>
      </c>
      <c r="D214" s="8" t="s">
        <v>1</v>
      </c>
      <c r="E214" s="8">
        <v>2000</v>
      </c>
    </row>
    <row r="215" ht="15">
      <c r="A215" s="108">
        <v>29</v>
      </c>
    </row>
    <row r="216" spans="1:6" ht="15">
      <c r="A216" s="109">
        <v>22401</v>
      </c>
      <c r="B216" t="s">
        <v>719</v>
      </c>
      <c r="C216" t="s">
        <v>714</v>
      </c>
      <c r="D216" s="8" t="s">
        <v>2</v>
      </c>
      <c r="E216" s="8">
        <v>2001</v>
      </c>
      <c r="F216" s="6">
        <v>0.02837962962962963</v>
      </c>
    </row>
    <row r="217" spans="1:6" ht="15">
      <c r="A217" s="109">
        <v>22402</v>
      </c>
      <c r="B217" t="s">
        <v>713</v>
      </c>
      <c r="C217" t="s">
        <v>714</v>
      </c>
      <c r="D217" s="8" t="s">
        <v>2</v>
      </c>
      <c r="E217" s="8">
        <v>2002</v>
      </c>
      <c r="F217" s="6">
        <v>0.028425925925925924</v>
      </c>
    </row>
    <row r="218" spans="1:6" ht="15">
      <c r="A218" s="109">
        <v>22403</v>
      </c>
      <c r="B218" t="s">
        <v>707</v>
      </c>
      <c r="C218" t="s">
        <v>603</v>
      </c>
      <c r="D218" s="8" t="s">
        <v>2</v>
      </c>
      <c r="E218" s="8">
        <v>2002</v>
      </c>
      <c r="F218" s="8" t="s">
        <v>220</v>
      </c>
    </row>
    <row r="220" ht="15.75">
      <c r="A220" s="107" t="s">
        <v>240</v>
      </c>
    </row>
    <row r="221" ht="15">
      <c r="A221" s="108">
        <v>1</v>
      </c>
    </row>
    <row r="222" spans="1:8" ht="15">
      <c r="A222" s="109">
        <v>50401</v>
      </c>
      <c r="B222" t="s">
        <v>734</v>
      </c>
      <c r="C222" t="s">
        <v>611</v>
      </c>
      <c r="D222" s="8" t="s">
        <v>2</v>
      </c>
      <c r="E222" s="8">
        <v>2003</v>
      </c>
      <c r="F222" s="6">
        <v>0.017905092592592594</v>
      </c>
      <c r="G222" s="6">
        <v>0.017905092592592594</v>
      </c>
      <c r="H222" s="8">
        <v>1</v>
      </c>
    </row>
    <row r="223" spans="1:8" ht="15">
      <c r="A223" s="109">
        <v>50402</v>
      </c>
      <c r="B223" t="s">
        <v>746</v>
      </c>
      <c r="C223" t="s">
        <v>611</v>
      </c>
      <c r="D223" s="8" t="s">
        <v>2</v>
      </c>
      <c r="E223" s="8">
        <v>2003</v>
      </c>
      <c r="F223" s="6">
        <v>0.01943287037037037</v>
      </c>
      <c r="G223" s="6">
        <v>0.03733796296296296</v>
      </c>
      <c r="H223" s="8">
        <v>1</v>
      </c>
    </row>
    <row r="224" spans="1:12" ht="15">
      <c r="A224" s="109">
        <v>50403</v>
      </c>
      <c r="B224" t="s">
        <v>733</v>
      </c>
      <c r="C224" t="s">
        <v>611</v>
      </c>
      <c r="D224" s="8" t="s">
        <v>2</v>
      </c>
      <c r="E224" s="8">
        <v>2003</v>
      </c>
      <c r="F224" s="6">
        <v>0.015555555555555553</v>
      </c>
      <c r="G224" s="6">
        <v>0.05289351851851851</v>
      </c>
      <c r="H224" s="8">
        <v>1</v>
      </c>
      <c r="I224" s="8">
        <v>75</v>
      </c>
      <c r="J224" s="11">
        <f>200-G224/G224*100</f>
        <v>100</v>
      </c>
      <c r="K224" s="11">
        <f>1.5*J224</f>
        <v>150</v>
      </c>
      <c r="L224" s="11">
        <f>K224/2</f>
        <v>75</v>
      </c>
    </row>
    <row r="225" ht="15">
      <c r="A225" s="108">
        <v>2</v>
      </c>
    </row>
    <row r="226" spans="1:8" ht="15">
      <c r="A226" s="109">
        <v>50101</v>
      </c>
      <c r="B226" t="s">
        <v>541</v>
      </c>
      <c r="C226" t="s">
        <v>607</v>
      </c>
      <c r="D226" s="8" t="s">
        <v>2</v>
      </c>
      <c r="E226" s="8">
        <v>2003</v>
      </c>
      <c r="F226" s="6">
        <v>0.017314814814814814</v>
      </c>
      <c r="G226" s="6">
        <v>0.017314814814814814</v>
      </c>
      <c r="H226" s="8">
        <v>2</v>
      </c>
    </row>
    <row r="227" spans="1:8" ht="15">
      <c r="A227" s="109">
        <v>50102</v>
      </c>
      <c r="B227" t="s">
        <v>730</v>
      </c>
      <c r="C227" t="s">
        <v>607</v>
      </c>
      <c r="D227" s="8" t="s">
        <v>2</v>
      </c>
      <c r="E227" s="8">
        <v>2004</v>
      </c>
      <c r="F227" s="6">
        <v>0.019074074074074073</v>
      </c>
      <c r="G227" s="6">
        <v>0.03638888888888889</v>
      </c>
      <c r="H227" s="8">
        <v>2</v>
      </c>
    </row>
    <row r="228" spans="1:8" ht="15">
      <c r="A228" s="109">
        <v>50103</v>
      </c>
      <c r="B228" t="s">
        <v>543</v>
      </c>
      <c r="C228" t="s">
        <v>607</v>
      </c>
      <c r="D228" s="8" t="s">
        <v>2</v>
      </c>
      <c r="E228" s="8">
        <v>2003</v>
      </c>
      <c r="F228" s="6">
        <v>0.016793981481481483</v>
      </c>
      <c r="G228" s="6">
        <v>0.053182870370370366</v>
      </c>
      <c r="H228" s="8">
        <v>2</v>
      </c>
    </row>
    <row r="229" ht="15">
      <c r="A229" s="108">
        <v>3</v>
      </c>
    </row>
    <row r="230" spans="1:8" ht="15">
      <c r="A230" s="109">
        <v>50301</v>
      </c>
      <c r="B230" t="s">
        <v>36</v>
      </c>
      <c r="C230" t="s">
        <v>7</v>
      </c>
      <c r="D230" s="8" t="s">
        <v>2</v>
      </c>
      <c r="E230" s="8">
        <v>2003</v>
      </c>
      <c r="F230" s="6">
        <v>0.019178240740740742</v>
      </c>
      <c r="G230" s="6">
        <v>0.019178240740740742</v>
      </c>
      <c r="H230" s="8">
        <v>3</v>
      </c>
    </row>
    <row r="231" spans="1:8" ht="15">
      <c r="A231" s="109">
        <v>50302</v>
      </c>
      <c r="B231" t="s">
        <v>176</v>
      </c>
      <c r="C231" t="s">
        <v>7</v>
      </c>
      <c r="D231" s="8" t="s">
        <v>12</v>
      </c>
      <c r="E231" s="8">
        <v>2003</v>
      </c>
      <c r="F231" s="6">
        <v>0.01840277777777778</v>
      </c>
      <c r="G231" s="6">
        <v>0.03758101851851852</v>
      </c>
      <c r="H231" s="8">
        <v>3</v>
      </c>
    </row>
    <row r="232" spans="1:12" ht="15">
      <c r="A232" s="109">
        <v>50303</v>
      </c>
      <c r="B232" t="s">
        <v>39</v>
      </c>
      <c r="C232" t="s">
        <v>7</v>
      </c>
      <c r="D232" s="8" t="s">
        <v>2</v>
      </c>
      <c r="E232" s="8">
        <v>2003</v>
      </c>
      <c r="F232" s="6">
        <v>0.016747685185185185</v>
      </c>
      <c r="G232" s="6">
        <v>0.054328703703703705</v>
      </c>
      <c r="H232" s="8">
        <v>3</v>
      </c>
      <c r="I232" s="8">
        <v>72.96</v>
      </c>
      <c r="J232" s="11">
        <f>200-G232/G224*100</f>
        <v>97.28665207877461</v>
      </c>
      <c r="K232" s="11">
        <f>1.5*J232</f>
        <v>145.9299781181619</v>
      </c>
      <c r="L232" s="11">
        <f>K232/2</f>
        <v>72.96498905908095</v>
      </c>
    </row>
    <row r="233" ht="15">
      <c r="A233" s="108">
        <v>4</v>
      </c>
    </row>
    <row r="234" spans="1:8" ht="15">
      <c r="A234" s="109">
        <v>50601</v>
      </c>
      <c r="B234" t="s">
        <v>477</v>
      </c>
      <c r="C234" t="s">
        <v>444</v>
      </c>
      <c r="D234" s="8" t="s">
        <v>2</v>
      </c>
      <c r="E234" s="8">
        <v>2003</v>
      </c>
      <c r="F234" s="6">
        <v>0.019386574074074073</v>
      </c>
      <c r="G234" s="6">
        <v>0.019386574074074073</v>
      </c>
      <c r="H234" s="8">
        <v>4</v>
      </c>
    </row>
    <row r="235" spans="1:8" ht="15">
      <c r="A235" s="109">
        <v>50602</v>
      </c>
      <c r="B235" t="s">
        <v>478</v>
      </c>
      <c r="C235" t="s">
        <v>444</v>
      </c>
      <c r="D235" s="8" t="s">
        <v>12</v>
      </c>
      <c r="E235" s="8">
        <v>2003</v>
      </c>
      <c r="F235" s="6">
        <v>0.018958333333333334</v>
      </c>
      <c r="G235" s="6">
        <v>0.03834490740740741</v>
      </c>
      <c r="H235" s="8">
        <v>4</v>
      </c>
    </row>
    <row r="236" spans="1:8" ht="15">
      <c r="A236" s="109">
        <v>50603</v>
      </c>
      <c r="B236" t="s">
        <v>488</v>
      </c>
      <c r="C236" t="s">
        <v>444</v>
      </c>
      <c r="D236" s="8" t="s">
        <v>2</v>
      </c>
      <c r="E236" s="8">
        <v>2003</v>
      </c>
      <c r="F236" s="6">
        <v>0.01707175925925926</v>
      </c>
      <c r="G236" s="6">
        <v>0.05541666666666667</v>
      </c>
      <c r="H236" s="8">
        <v>4</v>
      </c>
    </row>
    <row r="237" ht="15">
      <c r="A237" s="108">
        <v>5</v>
      </c>
    </row>
    <row r="238" spans="1:8" ht="15">
      <c r="A238" s="109">
        <v>51701</v>
      </c>
      <c r="B238" t="s">
        <v>740</v>
      </c>
      <c r="C238" t="s">
        <v>607</v>
      </c>
      <c r="D238" s="8" t="s">
        <v>2</v>
      </c>
      <c r="E238" s="8">
        <v>2004</v>
      </c>
      <c r="F238" s="6">
        <v>0.018935185185185183</v>
      </c>
      <c r="G238" s="6">
        <v>0.018935185185185183</v>
      </c>
      <c r="H238" s="8">
        <v>5</v>
      </c>
    </row>
    <row r="239" spans="1:8" ht="15">
      <c r="A239" s="109">
        <v>51702</v>
      </c>
      <c r="B239" t="s">
        <v>757</v>
      </c>
      <c r="C239" t="s">
        <v>607</v>
      </c>
      <c r="D239" s="8" t="s">
        <v>2</v>
      </c>
      <c r="E239" s="8">
        <v>2004</v>
      </c>
      <c r="F239" s="6">
        <v>0.019953703703703706</v>
      </c>
      <c r="G239" s="6">
        <v>0.03888888888888889</v>
      </c>
      <c r="H239" s="8">
        <v>5</v>
      </c>
    </row>
    <row r="240" spans="1:8" ht="15">
      <c r="A240" s="109">
        <v>51703</v>
      </c>
      <c r="B240" t="s">
        <v>544</v>
      </c>
      <c r="C240" t="s">
        <v>607</v>
      </c>
      <c r="D240" s="8" t="s">
        <v>2</v>
      </c>
      <c r="E240" s="8">
        <v>2004</v>
      </c>
      <c r="F240" s="6">
        <v>0.01877314814814815</v>
      </c>
      <c r="G240" s="6">
        <v>0.05766203703703704</v>
      </c>
      <c r="H240" s="8">
        <v>5</v>
      </c>
    </row>
    <row r="241" ht="15">
      <c r="A241" s="108">
        <v>6</v>
      </c>
    </row>
    <row r="242" spans="1:8" ht="15">
      <c r="A242" s="109">
        <v>50201</v>
      </c>
      <c r="B242" t="s">
        <v>480</v>
      </c>
      <c r="C242" t="s">
        <v>440</v>
      </c>
      <c r="D242" s="8" t="s">
        <v>40</v>
      </c>
      <c r="E242" s="8">
        <v>2004</v>
      </c>
      <c r="F242" s="6">
        <v>0.02056712962962963</v>
      </c>
      <c r="G242" s="6">
        <v>0.02056712962962963</v>
      </c>
      <c r="H242" s="8">
        <v>6</v>
      </c>
    </row>
    <row r="243" spans="1:8" ht="15">
      <c r="A243" s="109">
        <v>50202</v>
      </c>
      <c r="B243" t="s">
        <v>481</v>
      </c>
      <c r="C243" t="s">
        <v>440</v>
      </c>
      <c r="D243" s="8" t="s">
        <v>12</v>
      </c>
      <c r="E243" s="8">
        <v>2004</v>
      </c>
      <c r="F243" s="6">
        <v>0.019953703703703706</v>
      </c>
      <c r="G243" s="6">
        <v>0.04052083333333333</v>
      </c>
      <c r="H243" s="8">
        <v>6</v>
      </c>
    </row>
    <row r="244" spans="1:8" ht="15">
      <c r="A244" s="109">
        <v>50203</v>
      </c>
      <c r="B244" t="s">
        <v>35</v>
      </c>
      <c r="C244" t="s">
        <v>440</v>
      </c>
      <c r="D244" s="8" t="s">
        <v>2</v>
      </c>
      <c r="E244" s="8">
        <v>2003</v>
      </c>
      <c r="F244" s="6">
        <v>0.018333333333333333</v>
      </c>
      <c r="G244" s="6">
        <v>0.05885416666666667</v>
      </c>
      <c r="H244" s="8">
        <v>6</v>
      </c>
    </row>
    <row r="245" ht="15">
      <c r="A245" s="108">
        <v>7</v>
      </c>
    </row>
    <row r="246" spans="1:8" ht="15">
      <c r="A246" s="109">
        <v>50501</v>
      </c>
      <c r="B246" t="s">
        <v>775</v>
      </c>
      <c r="C246" t="s">
        <v>616</v>
      </c>
      <c r="D246" s="8" t="s">
        <v>2</v>
      </c>
      <c r="E246" s="8">
        <v>2003</v>
      </c>
      <c r="F246" s="6">
        <v>0.02225694444444444</v>
      </c>
      <c r="G246" s="6">
        <v>0.02225694444444444</v>
      </c>
      <c r="H246" s="8">
        <v>7</v>
      </c>
    </row>
    <row r="247" spans="1:8" ht="15">
      <c r="A247" s="109">
        <v>50502</v>
      </c>
      <c r="B247" t="s">
        <v>738</v>
      </c>
      <c r="C247" t="s">
        <v>616</v>
      </c>
      <c r="D247" s="8" t="s">
        <v>2</v>
      </c>
      <c r="E247" s="8">
        <v>2003</v>
      </c>
      <c r="F247" s="6">
        <v>0.021388888888888888</v>
      </c>
      <c r="G247" s="6">
        <v>0.043645833333333335</v>
      </c>
      <c r="H247" s="8">
        <v>7</v>
      </c>
    </row>
    <row r="248" spans="1:8" ht="15">
      <c r="A248" s="109">
        <v>50503</v>
      </c>
      <c r="B248" t="s">
        <v>732</v>
      </c>
      <c r="C248" t="s">
        <v>616</v>
      </c>
      <c r="D248" s="8" t="s">
        <v>2</v>
      </c>
      <c r="E248" s="8">
        <v>2003</v>
      </c>
      <c r="F248" s="6">
        <v>0.017384259259259262</v>
      </c>
      <c r="G248" s="6">
        <v>0.061030092592592594</v>
      </c>
      <c r="H248" s="8">
        <v>7</v>
      </c>
    </row>
    <row r="249" ht="15">
      <c r="A249" s="108">
        <v>8</v>
      </c>
    </row>
    <row r="250" spans="1:7" ht="15">
      <c r="A250" s="109">
        <v>53001</v>
      </c>
      <c r="B250" t="s">
        <v>479</v>
      </c>
      <c r="C250" t="s">
        <v>442</v>
      </c>
      <c r="D250" s="8" t="s">
        <v>2</v>
      </c>
      <c r="E250" s="8">
        <v>2003</v>
      </c>
      <c r="F250" s="6">
        <v>0.021909722222222223</v>
      </c>
      <c r="G250" s="6">
        <v>0.021909722222222223</v>
      </c>
    </row>
    <row r="251" spans="1:7" ht="15">
      <c r="A251" s="109">
        <v>53002</v>
      </c>
      <c r="B251" t="s">
        <v>736</v>
      </c>
      <c r="C251" t="s">
        <v>0</v>
      </c>
      <c r="D251" s="8" t="s">
        <v>2</v>
      </c>
      <c r="E251" s="8">
        <v>2003</v>
      </c>
      <c r="F251" s="6">
        <v>0.01972222222222222</v>
      </c>
      <c r="G251" s="6">
        <v>0.04163194444444445</v>
      </c>
    </row>
    <row r="252" spans="1:8" ht="15">
      <c r="A252" s="109">
        <v>53003</v>
      </c>
      <c r="B252" t="s">
        <v>170</v>
      </c>
      <c r="C252" t="s">
        <v>7</v>
      </c>
      <c r="D252" s="8" t="s">
        <v>40</v>
      </c>
      <c r="E252" s="8">
        <v>2004</v>
      </c>
      <c r="F252" s="6">
        <v>0.021921296296296296</v>
      </c>
      <c r="G252" s="6">
        <v>0.06355324074074074</v>
      </c>
      <c r="H252" s="8" t="s">
        <v>559</v>
      </c>
    </row>
    <row r="253" ht="15">
      <c r="A253" s="108">
        <v>9</v>
      </c>
    </row>
    <row r="254" spans="1:8" ht="15">
      <c r="A254" s="109">
        <v>52601</v>
      </c>
      <c r="B254" t="s">
        <v>183</v>
      </c>
      <c r="C254" t="s">
        <v>7</v>
      </c>
      <c r="D254" s="8" t="s">
        <v>40</v>
      </c>
      <c r="E254" s="8">
        <v>2003</v>
      </c>
      <c r="F254" s="6">
        <v>0.021585648148148145</v>
      </c>
      <c r="G254" s="6">
        <v>0.021585648148148145</v>
      </c>
      <c r="H254" s="8">
        <v>9</v>
      </c>
    </row>
    <row r="255" spans="1:8" ht="15">
      <c r="A255" s="109">
        <v>52602</v>
      </c>
      <c r="B255" t="s">
        <v>38</v>
      </c>
      <c r="C255" t="s">
        <v>7</v>
      </c>
      <c r="D255" s="8" t="s">
        <v>12</v>
      </c>
      <c r="E255" s="8">
        <v>2004</v>
      </c>
      <c r="F255" s="6">
        <v>0.02111111111111111</v>
      </c>
      <c r="G255" s="6">
        <v>0.04269675925925926</v>
      </c>
      <c r="H255" s="8">
        <v>9</v>
      </c>
    </row>
    <row r="256" spans="1:12" ht="15">
      <c r="A256" s="109">
        <v>52603</v>
      </c>
      <c r="B256" t="s">
        <v>747</v>
      </c>
      <c r="C256" t="s">
        <v>7</v>
      </c>
      <c r="D256" s="8" t="s">
        <v>2</v>
      </c>
      <c r="E256" s="8">
        <v>2003</v>
      </c>
      <c r="F256" s="6">
        <v>0.02199074074074074</v>
      </c>
      <c r="G256" s="6">
        <v>0.0646875</v>
      </c>
      <c r="H256" s="8">
        <v>9</v>
      </c>
      <c r="I256" s="8">
        <v>58.28</v>
      </c>
      <c r="J256" s="11">
        <f>200-G256/G224*100</f>
        <v>77.70240700218818</v>
      </c>
      <c r="K256" s="11">
        <f>1.5*J256</f>
        <v>116.55361050328227</v>
      </c>
      <c r="L256" s="11">
        <f>K256/2</f>
        <v>58.276805251641136</v>
      </c>
    </row>
    <row r="257" ht="15">
      <c r="A257" s="108">
        <v>10</v>
      </c>
    </row>
    <row r="258" spans="1:8" ht="15">
      <c r="A258" s="109">
        <v>51101</v>
      </c>
      <c r="B258" t="s">
        <v>748</v>
      </c>
      <c r="C258" t="s">
        <v>3</v>
      </c>
      <c r="D258" s="8" t="s">
        <v>2</v>
      </c>
      <c r="E258" s="8">
        <v>2003</v>
      </c>
      <c r="F258" s="6">
        <v>0.019108796296296294</v>
      </c>
      <c r="G258" s="6">
        <v>0.019108796296296294</v>
      </c>
      <c r="H258" s="8">
        <v>10</v>
      </c>
    </row>
    <row r="259" spans="1:8" ht="15">
      <c r="A259" s="109">
        <v>51102</v>
      </c>
      <c r="B259" t="s">
        <v>756</v>
      </c>
      <c r="C259" t="s">
        <v>3</v>
      </c>
      <c r="D259" s="8" t="s">
        <v>40</v>
      </c>
      <c r="E259" s="8">
        <v>2004</v>
      </c>
      <c r="F259" s="6">
        <v>0.02476851851851852</v>
      </c>
      <c r="G259" s="6">
        <v>0.04387731481481482</v>
      </c>
      <c r="H259" s="8">
        <v>10</v>
      </c>
    </row>
    <row r="260" spans="1:8" ht="15">
      <c r="A260" s="109">
        <v>51103</v>
      </c>
      <c r="B260" t="s">
        <v>751</v>
      </c>
      <c r="C260" t="s">
        <v>3</v>
      </c>
      <c r="D260" s="8" t="s">
        <v>2</v>
      </c>
      <c r="E260" s="8">
        <v>2003</v>
      </c>
      <c r="F260" s="6">
        <v>0.020925925925925928</v>
      </c>
      <c r="G260" s="6">
        <v>0.06480324074074074</v>
      </c>
      <c r="H260" s="8">
        <v>10</v>
      </c>
    </row>
    <row r="261" ht="15">
      <c r="A261" s="108">
        <v>11</v>
      </c>
    </row>
    <row r="262" spans="1:8" ht="15">
      <c r="A262" s="109">
        <v>50901</v>
      </c>
      <c r="B262" t="s">
        <v>779</v>
      </c>
      <c r="C262" t="s">
        <v>665</v>
      </c>
      <c r="D262" s="8" t="s">
        <v>15</v>
      </c>
      <c r="E262" s="8">
        <v>2003</v>
      </c>
      <c r="F262" s="6">
        <v>0.02652777777777778</v>
      </c>
      <c r="G262" s="6">
        <v>0.02652777777777778</v>
      </c>
      <c r="H262" s="8">
        <v>11</v>
      </c>
    </row>
    <row r="263" spans="1:8" ht="15">
      <c r="A263" s="109">
        <v>50902</v>
      </c>
      <c r="B263" t="s">
        <v>771</v>
      </c>
      <c r="C263" t="s">
        <v>665</v>
      </c>
      <c r="D263" s="8" t="s">
        <v>2</v>
      </c>
      <c r="E263" s="8">
        <v>2003</v>
      </c>
      <c r="F263" s="6">
        <v>0.018831018518518518</v>
      </c>
      <c r="G263" s="6">
        <v>0.0453587962962963</v>
      </c>
      <c r="H263" s="8">
        <v>11</v>
      </c>
    </row>
    <row r="264" spans="1:8" ht="15">
      <c r="A264" s="109">
        <v>50903</v>
      </c>
      <c r="B264" t="s">
        <v>742</v>
      </c>
      <c r="C264" t="s">
        <v>665</v>
      </c>
      <c r="D264" s="8" t="s">
        <v>12</v>
      </c>
      <c r="E264" s="8">
        <v>2004</v>
      </c>
      <c r="F264" s="6">
        <v>0.022083333333333333</v>
      </c>
      <c r="G264" s="6">
        <v>0.06744212962962963</v>
      </c>
      <c r="H264" s="8">
        <v>11</v>
      </c>
    </row>
    <row r="265" ht="15">
      <c r="A265" s="108">
        <v>12</v>
      </c>
    </row>
    <row r="266" spans="1:8" ht="15">
      <c r="A266" s="109">
        <v>51901</v>
      </c>
      <c r="B266" t="s">
        <v>166</v>
      </c>
      <c r="C266" t="s">
        <v>7</v>
      </c>
      <c r="D266" s="8" t="s">
        <v>2</v>
      </c>
      <c r="E266" s="8">
        <v>2004</v>
      </c>
      <c r="F266" s="6">
        <v>0.021956018518518517</v>
      </c>
      <c r="G266" s="6">
        <v>0.021956018518518517</v>
      </c>
      <c r="H266" s="8">
        <v>12</v>
      </c>
    </row>
    <row r="267" spans="1:8" ht="15">
      <c r="A267" s="109">
        <v>51902</v>
      </c>
      <c r="B267" t="s">
        <v>168</v>
      </c>
      <c r="C267" t="s">
        <v>7</v>
      </c>
      <c r="D267" s="8" t="s">
        <v>12</v>
      </c>
      <c r="E267" s="8">
        <v>2004</v>
      </c>
      <c r="F267" s="6">
        <v>0.023645833333333335</v>
      </c>
      <c r="G267" s="6">
        <v>0.04560185185185186</v>
      </c>
      <c r="H267" s="8">
        <v>12</v>
      </c>
    </row>
    <row r="268" spans="1:12" ht="15">
      <c r="A268" s="109">
        <v>51903</v>
      </c>
      <c r="B268" t="s">
        <v>37</v>
      </c>
      <c r="C268" t="s">
        <v>7</v>
      </c>
      <c r="D268" s="8" t="s">
        <v>2</v>
      </c>
      <c r="E268" s="8">
        <v>2004</v>
      </c>
      <c r="F268" s="6">
        <v>0.022083333333333333</v>
      </c>
      <c r="G268" s="6">
        <v>0.06768518518518518</v>
      </c>
      <c r="H268" s="8">
        <v>12</v>
      </c>
      <c r="I268" s="8">
        <v>54.03</v>
      </c>
      <c r="J268" s="11">
        <f>200-G268/G224*100</f>
        <v>72.03501094091904</v>
      </c>
      <c r="K268" s="11">
        <f>1.5*J268</f>
        <v>108.05251641137855</v>
      </c>
      <c r="L268" s="11">
        <f>K268/2</f>
        <v>54.026258205689274</v>
      </c>
    </row>
    <row r="269" ht="15">
      <c r="A269" s="108">
        <v>13</v>
      </c>
    </row>
    <row r="270" spans="1:8" ht="15">
      <c r="A270" s="109">
        <v>52001</v>
      </c>
      <c r="B270" t="s">
        <v>750</v>
      </c>
      <c r="C270" t="s">
        <v>616</v>
      </c>
      <c r="D270" s="8" t="s">
        <v>15</v>
      </c>
      <c r="E270" s="8">
        <v>2004</v>
      </c>
      <c r="F270" s="6">
        <v>0.024502314814814814</v>
      </c>
      <c r="G270" s="6">
        <v>0.024502314814814814</v>
      </c>
      <c r="H270" s="8">
        <v>13</v>
      </c>
    </row>
    <row r="271" spans="1:8" ht="15">
      <c r="A271" s="109">
        <v>52002</v>
      </c>
      <c r="B271" t="s">
        <v>768</v>
      </c>
      <c r="C271" t="s">
        <v>616</v>
      </c>
      <c r="D271" s="8" t="s">
        <v>2</v>
      </c>
      <c r="E271" s="8">
        <v>2004</v>
      </c>
      <c r="F271" s="6">
        <v>0.02201388888888889</v>
      </c>
      <c r="G271" s="6">
        <v>0.046516203703703705</v>
      </c>
      <c r="H271" s="8">
        <v>13</v>
      </c>
    </row>
    <row r="272" spans="1:8" ht="15">
      <c r="A272" s="109">
        <v>52003</v>
      </c>
      <c r="B272" t="s">
        <v>752</v>
      </c>
      <c r="C272" t="s">
        <v>616</v>
      </c>
      <c r="D272" s="8" t="s">
        <v>12</v>
      </c>
      <c r="E272" s="8">
        <v>2004</v>
      </c>
      <c r="F272" s="6">
        <v>0.021203703703703707</v>
      </c>
      <c r="G272" s="6">
        <v>0.06771990740740741</v>
      </c>
      <c r="H272" s="8">
        <v>13</v>
      </c>
    </row>
    <row r="273" ht="15">
      <c r="A273" s="108">
        <v>14</v>
      </c>
    </row>
    <row r="274" spans="1:8" ht="15">
      <c r="A274" s="109">
        <v>51001</v>
      </c>
      <c r="B274" t="s">
        <v>744</v>
      </c>
      <c r="C274" t="s">
        <v>641</v>
      </c>
      <c r="D274" s="8" t="s">
        <v>2</v>
      </c>
      <c r="E274" s="8">
        <v>2004</v>
      </c>
      <c r="F274" s="6">
        <v>0.019224537037037037</v>
      </c>
      <c r="G274" s="6">
        <v>0.019224537037037037</v>
      </c>
      <c r="H274" s="8">
        <v>14</v>
      </c>
    </row>
    <row r="275" spans="1:8" ht="15">
      <c r="A275" s="109">
        <v>51002</v>
      </c>
      <c r="B275" t="s">
        <v>766</v>
      </c>
      <c r="C275" t="s">
        <v>641</v>
      </c>
      <c r="D275" s="8" t="s">
        <v>12</v>
      </c>
      <c r="E275" s="8">
        <v>2003</v>
      </c>
      <c r="F275" s="6">
        <v>0.02207175925925926</v>
      </c>
      <c r="G275" s="6">
        <v>0.041296296296296296</v>
      </c>
      <c r="H275" s="8">
        <v>14</v>
      </c>
    </row>
    <row r="276" spans="1:8" ht="15">
      <c r="A276" s="109">
        <v>51003</v>
      </c>
      <c r="B276" t="s">
        <v>776</v>
      </c>
      <c r="C276" t="s">
        <v>641</v>
      </c>
      <c r="D276" s="8" t="s">
        <v>40</v>
      </c>
      <c r="E276" s="8">
        <v>2003</v>
      </c>
      <c r="F276" s="6">
        <v>0.026724537037037036</v>
      </c>
      <c r="G276" s="6">
        <v>0.06802083333333334</v>
      </c>
      <c r="H276" s="8">
        <v>14</v>
      </c>
    </row>
    <row r="277" ht="15">
      <c r="A277" s="108">
        <v>15</v>
      </c>
    </row>
    <row r="278" spans="1:8" ht="15">
      <c r="A278" s="109">
        <v>50701</v>
      </c>
      <c r="B278" t="s">
        <v>763</v>
      </c>
      <c r="C278" t="s">
        <v>618</v>
      </c>
      <c r="D278" s="8" t="s">
        <v>12</v>
      </c>
      <c r="E278" s="8">
        <v>2003</v>
      </c>
      <c r="F278" s="6">
        <v>0.024479166666666666</v>
      </c>
      <c r="G278" s="6">
        <v>0.024479166666666666</v>
      </c>
      <c r="H278" s="8">
        <v>15</v>
      </c>
    </row>
    <row r="279" spans="1:8" ht="15">
      <c r="A279" s="109">
        <v>50702</v>
      </c>
      <c r="B279" t="s">
        <v>770</v>
      </c>
      <c r="C279" t="s">
        <v>618</v>
      </c>
      <c r="D279" s="8" t="s">
        <v>12</v>
      </c>
      <c r="E279" s="8">
        <v>2003</v>
      </c>
      <c r="F279" s="6">
        <v>0.02255787037037037</v>
      </c>
      <c r="G279" s="6">
        <v>0.04703703703703704</v>
      </c>
      <c r="H279" s="8">
        <v>15</v>
      </c>
    </row>
    <row r="280" spans="1:8" ht="15">
      <c r="A280" s="109">
        <v>50703</v>
      </c>
      <c r="B280" t="s">
        <v>737</v>
      </c>
      <c r="C280" t="s">
        <v>618</v>
      </c>
      <c r="D280" s="8" t="s">
        <v>2</v>
      </c>
      <c r="E280" s="8">
        <v>2003</v>
      </c>
      <c r="F280" s="6">
        <v>0.021319444444444443</v>
      </c>
      <c r="G280" s="6">
        <v>0.06835648148148148</v>
      </c>
      <c r="H280" s="8">
        <v>15</v>
      </c>
    </row>
    <row r="281" ht="15">
      <c r="A281" s="108">
        <v>16</v>
      </c>
    </row>
    <row r="282" spans="1:8" ht="15">
      <c r="A282" s="109">
        <v>52201</v>
      </c>
      <c r="B282" t="s">
        <v>761</v>
      </c>
      <c r="C282" t="s">
        <v>607</v>
      </c>
      <c r="D282" s="8" t="s">
        <v>2</v>
      </c>
      <c r="E282" s="8">
        <v>2003</v>
      </c>
      <c r="F282" s="6">
        <v>0.022349537037037032</v>
      </c>
      <c r="G282" s="6">
        <v>0.022349537037037032</v>
      </c>
      <c r="H282" s="8">
        <v>16</v>
      </c>
    </row>
    <row r="283" spans="1:8" ht="15">
      <c r="A283" s="109">
        <v>52202</v>
      </c>
      <c r="B283" t="s">
        <v>772</v>
      </c>
      <c r="C283" t="s">
        <v>607</v>
      </c>
      <c r="D283" s="8" t="s">
        <v>15</v>
      </c>
      <c r="E283" s="8">
        <v>2003</v>
      </c>
      <c r="F283" s="6">
        <v>0.026736111111111113</v>
      </c>
      <c r="G283" s="6">
        <v>0.04908564814814815</v>
      </c>
      <c r="H283" s="8">
        <v>16</v>
      </c>
    </row>
    <row r="284" spans="1:8" ht="15">
      <c r="A284" s="109">
        <v>52203</v>
      </c>
      <c r="B284" t="s">
        <v>745</v>
      </c>
      <c r="C284" t="s">
        <v>607</v>
      </c>
      <c r="D284" s="8" t="s">
        <v>2</v>
      </c>
      <c r="E284" s="8">
        <v>2003</v>
      </c>
      <c r="F284" s="6">
        <v>0.02074074074074074</v>
      </c>
      <c r="G284" s="6">
        <v>0.06982638888888888</v>
      </c>
      <c r="H284" s="8">
        <v>16</v>
      </c>
    </row>
    <row r="285" ht="15">
      <c r="A285" s="108">
        <v>17</v>
      </c>
    </row>
    <row r="286" spans="1:8" ht="15">
      <c r="A286" s="109">
        <v>52401</v>
      </c>
      <c r="B286" t="s">
        <v>177</v>
      </c>
      <c r="C286" t="s">
        <v>7</v>
      </c>
      <c r="D286" s="8" t="s">
        <v>2</v>
      </c>
      <c r="E286" s="8">
        <v>2003</v>
      </c>
      <c r="F286" s="6">
        <v>0.02337962962962963</v>
      </c>
      <c r="G286" s="6">
        <v>0.02337962962962963</v>
      </c>
      <c r="H286" s="8">
        <v>17</v>
      </c>
    </row>
    <row r="287" spans="1:8" ht="15">
      <c r="A287" s="109">
        <v>52402</v>
      </c>
      <c r="B287" t="s">
        <v>186</v>
      </c>
      <c r="C287" t="s">
        <v>7</v>
      </c>
      <c r="D287" s="8" t="s">
        <v>12</v>
      </c>
      <c r="E287" s="8">
        <v>2004</v>
      </c>
      <c r="F287" s="6">
        <v>0.0234375</v>
      </c>
      <c r="G287" s="6">
        <v>0.04681712962962963</v>
      </c>
      <c r="H287" s="8">
        <v>17</v>
      </c>
    </row>
    <row r="288" spans="1:12" ht="15">
      <c r="A288" s="109">
        <v>52403</v>
      </c>
      <c r="B288" t="s">
        <v>165</v>
      </c>
      <c r="C288" t="s">
        <v>7</v>
      </c>
      <c r="D288" s="8" t="s">
        <v>2</v>
      </c>
      <c r="E288" s="8">
        <v>2004</v>
      </c>
      <c r="F288" s="6">
        <v>0.023865740740740743</v>
      </c>
      <c r="G288" s="6">
        <v>0.07068287037037037</v>
      </c>
      <c r="H288" s="8">
        <v>17</v>
      </c>
      <c r="I288" s="8">
        <v>49.78</v>
      </c>
      <c r="J288" s="11">
        <f>200-G288/G224*100</f>
        <v>66.36761487964989</v>
      </c>
      <c r="K288" s="11">
        <f>1.5*J288</f>
        <v>99.55142231947484</v>
      </c>
      <c r="L288" s="11">
        <f>K288/2</f>
        <v>49.77571115973742</v>
      </c>
    </row>
    <row r="289" ht="15">
      <c r="A289" s="108">
        <v>18</v>
      </c>
    </row>
    <row r="290" spans="1:8" ht="15">
      <c r="A290" s="109">
        <v>51801</v>
      </c>
      <c r="B290" t="s">
        <v>483</v>
      </c>
      <c r="C290" t="s">
        <v>440</v>
      </c>
      <c r="D290" s="8" t="s">
        <v>40</v>
      </c>
      <c r="E290" s="8">
        <v>2004</v>
      </c>
      <c r="F290" s="6">
        <v>0.022673611111111113</v>
      </c>
      <c r="G290" s="6">
        <v>0.022673611111111113</v>
      </c>
      <c r="H290" s="8">
        <v>18</v>
      </c>
    </row>
    <row r="291" spans="1:8" ht="15">
      <c r="A291" s="109">
        <v>51802</v>
      </c>
      <c r="B291" t="s">
        <v>484</v>
      </c>
      <c r="C291" t="s">
        <v>440</v>
      </c>
      <c r="D291" s="8" t="s">
        <v>12</v>
      </c>
      <c r="E291" s="8">
        <v>2003</v>
      </c>
      <c r="F291" s="6">
        <v>0.027893518518518515</v>
      </c>
      <c r="G291" s="6">
        <v>0.050567129629629635</v>
      </c>
      <c r="H291" s="8">
        <v>18</v>
      </c>
    </row>
    <row r="292" spans="1:8" ht="15">
      <c r="A292" s="109">
        <v>51803</v>
      </c>
      <c r="B292" t="s">
        <v>482</v>
      </c>
      <c r="C292" t="s">
        <v>440</v>
      </c>
      <c r="D292" s="8" t="s">
        <v>15</v>
      </c>
      <c r="E292" s="8">
        <v>2003</v>
      </c>
      <c r="F292" s="6">
        <v>0.020405092592592593</v>
      </c>
      <c r="G292" s="6">
        <v>0.07097222222222223</v>
      </c>
      <c r="H292" s="8">
        <v>18</v>
      </c>
    </row>
    <row r="293" ht="15">
      <c r="A293" s="108">
        <v>19</v>
      </c>
    </row>
    <row r="294" spans="1:7" ht="15">
      <c r="A294" s="109">
        <v>52801</v>
      </c>
      <c r="B294" t="s">
        <v>735</v>
      </c>
      <c r="C294" t="s">
        <v>603</v>
      </c>
      <c r="D294" s="8" t="s">
        <v>2</v>
      </c>
      <c r="E294" s="8">
        <v>2003</v>
      </c>
      <c r="F294" s="6">
        <v>0.01800925925925926</v>
      </c>
      <c r="G294" s="6">
        <v>0.01800925925925926</v>
      </c>
    </row>
    <row r="295" spans="1:7" ht="15">
      <c r="A295" s="109">
        <v>52802</v>
      </c>
      <c r="B295" t="s">
        <v>755</v>
      </c>
      <c r="C295" t="s">
        <v>603</v>
      </c>
      <c r="D295" s="8" t="s">
        <v>2</v>
      </c>
      <c r="E295" s="8">
        <v>2003</v>
      </c>
      <c r="F295" s="6">
        <v>0.02175925925925926</v>
      </c>
      <c r="G295" s="6">
        <v>0.039768518518518516</v>
      </c>
    </row>
    <row r="296" spans="1:7" ht="15">
      <c r="A296" s="109">
        <v>52803</v>
      </c>
      <c r="B296" t="s">
        <v>780</v>
      </c>
      <c r="C296" t="s">
        <v>754</v>
      </c>
      <c r="D296" s="8" t="s">
        <v>15</v>
      </c>
      <c r="E296" s="8">
        <v>2003</v>
      </c>
      <c r="F296" s="6">
        <v>0.03194444444444445</v>
      </c>
      <c r="G296" s="6">
        <v>0.07171296296296296</v>
      </c>
    </row>
    <row r="297" ht="15">
      <c r="A297" s="108">
        <v>20</v>
      </c>
    </row>
    <row r="298" spans="1:8" ht="15">
      <c r="A298" s="109">
        <v>52701</v>
      </c>
      <c r="B298" t="s">
        <v>171</v>
      </c>
      <c r="C298" t="s">
        <v>7</v>
      </c>
      <c r="D298" s="8" t="s">
        <v>40</v>
      </c>
      <c r="E298" s="8">
        <v>2004</v>
      </c>
      <c r="F298" s="6">
        <v>0.024305555555555556</v>
      </c>
      <c r="G298" s="6">
        <v>0.024305555555555556</v>
      </c>
      <c r="H298" s="8">
        <v>20</v>
      </c>
    </row>
    <row r="299" spans="1:8" ht="15">
      <c r="A299" s="109">
        <v>52702</v>
      </c>
      <c r="B299" t="s">
        <v>175</v>
      </c>
      <c r="C299" t="s">
        <v>7</v>
      </c>
      <c r="D299" s="8" t="s">
        <v>15</v>
      </c>
      <c r="E299" s="8">
        <v>2004</v>
      </c>
      <c r="F299" s="6">
        <v>0.022152777777777775</v>
      </c>
      <c r="G299" s="6">
        <v>0.04645833333333333</v>
      </c>
      <c r="H299" s="8">
        <v>20</v>
      </c>
    </row>
    <row r="300" spans="1:12" ht="15">
      <c r="A300" s="109">
        <v>52703</v>
      </c>
      <c r="B300" t="s">
        <v>167</v>
      </c>
      <c r="C300" t="s">
        <v>7</v>
      </c>
      <c r="D300" s="8" t="s">
        <v>15</v>
      </c>
      <c r="E300" s="8">
        <v>2004</v>
      </c>
      <c r="F300" s="6">
        <v>0.025729166666666664</v>
      </c>
      <c r="G300" s="6">
        <v>0.0721875</v>
      </c>
      <c r="H300" s="8">
        <v>20</v>
      </c>
      <c r="I300" s="8">
        <v>47.64</v>
      </c>
      <c r="J300" s="11">
        <f>200-G300/G224*100</f>
        <v>63.52297592997812</v>
      </c>
      <c r="K300" s="11">
        <f>1.5*J300</f>
        <v>95.28446389496717</v>
      </c>
      <c r="L300" s="11">
        <f>K300/2</f>
        <v>47.64223194748359</v>
      </c>
    </row>
    <row r="301" ht="15">
      <c r="A301" s="108">
        <v>21</v>
      </c>
    </row>
    <row r="302" spans="1:8" ht="15">
      <c r="A302" s="109">
        <v>51401</v>
      </c>
      <c r="B302" t="s">
        <v>773</v>
      </c>
      <c r="C302" t="s">
        <v>625</v>
      </c>
      <c r="D302" s="8" t="s">
        <v>2</v>
      </c>
      <c r="E302" s="8">
        <v>2003</v>
      </c>
      <c r="F302" s="6">
        <v>0.024999999999999998</v>
      </c>
      <c r="G302" s="6">
        <v>0.024999999999999998</v>
      </c>
      <c r="H302" s="8">
        <v>21</v>
      </c>
    </row>
    <row r="303" spans="1:8" ht="15">
      <c r="A303" s="109">
        <v>51402</v>
      </c>
      <c r="B303" t="s">
        <v>778</v>
      </c>
      <c r="C303" t="s">
        <v>625</v>
      </c>
      <c r="D303" s="8" t="s">
        <v>15</v>
      </c>
      <c r="E303" s="8">
        <v>2003</v>
      </c>
      <c r="F303" s="6">
        <v>0.02246527777777778</v>
      </c>
      <c r="G303" s="6">
        <v>0.04746527777777778</v>
      </c>
      <c r="H303" s="8">
        <v>21</v>
      </c>
    </row>
    <row r="304" spans="1:8" ht="15">
      <c r="A304" s="109">
        <v>51403</v>
      </c>
      <c r="B304" t="s">
        <v>758</v>
      </c>
      <c r="C304" t="s">
        <v>625</v>
      </c>
      <c r="D304" s="8" t="s">
        <v>12</v>
      </c>
      <c r="E304" s="8">
        <v>2003</v>
      </c>
      <c r="F304" s="6">
        <v>0.02516203703703704</v>
      </c>
      <c r="G304" s="6">
        <v>0.07262731481481481</v>
      </c>
      <c r="H304" s="8">
        <v>21</v>
      </c>
    </row>
    <row r="305" ht="15">
      <c r="A305" s="108">
        <v>22</v>
      </c>
    </row>
    <row r="306" spans="1:8" ht="15">
      <c r="A306" s="109">
        <v>50801</v>
      </c>
      <c r="B306" t="s">
        <v>638</v>
      </c>
      <c r="C306" t="s">
        <v>447</v>
      </c>
      <c r="D306" s="8" t="s">
        <v>12</v>
      </c>
      <c r="E306" s="8">
        <v>2004</v>
      </c>
      <c r="F306" s="6">
        <v>0.02327546296296296</v>
      </c>
      <c r="G306" s="6">
        <v>0.02327546296296296</v>
      </c>
      <c r="H306" s="8">
        <v>22</v>
      </c>
    </row>
    <row r="307" spans="1:8" ht="15">
      <c r="A307" s="109">
        <v>50802</v>
      </c>
      <c r="B307" t="s">
        <v>449</v>
      </c>
      <c r="C307" t="s">
        <v>447</v>
      </c>
      <c r="D307" s="8" t="s">
        <v>12</v>
      </c>
      <c r="E307" s="8">
        <v>2004</v>
      </c>
      <c r="F307" s="6">
        <v>0.028530092592592593</v>
      </c>
      <c r="G307" s="6">
        <v>0.051805555555555556</v>
      </c>
      <c r="H307" s="8">
        <v>22</v>
      </c>
    </row>
    <row r="308" spans="1:8" ht="15">
      <c r="A308" s="109">
        <v>50803</v>
      </c>
      <c r="B308" t="s">
        <v>485</v>
      </c>
      <c r="C308" t="s">
        <v>447</v>
      </c>
      <c r="D308" s="8" t="s">
        <v>12</v>
      </c>
      <c r="E308" s="8">
        <v>2004</v>
      </c>
      <c r="F308" s="6">
        <v>0.023206018518518515</v>
      </c>
      <c r="G308" s="6">
        <v>0.07501157407407406</v>
      </c>
      <c r="H308" s="8">
        <v>22</v>
      </c>
    </row>
    <row r="309" ht="15">
      <c r="A309" s="108">
        <v>23</v>
      </c>
    </row>
    <row r="310" spans="1:8" ht="15">
      <c r="A310" s="109">
        <v>51201</v>
      </c>
      <c r="B310" t="s">
        <v>762</v>
      </c>
      <c r="C310" t="s">
        <v>621</v>
      </c>
      <c r="D310" s="8" t="s">
        <v>12</v>
      </c>
      <c r="E310" s="8">
        <v>2004</v>
      </c>
      <c r="F310" s="6">
        <v>0.026168981481481477</v>
      </c>
      <c r="G310" s="6">
        <v>0.026168981481481477</v>
      </c>
      <c r="H310" s="8">
        <v>23</v>
      </c>
    </row>
    <row r="311" spans="1:8" ht="15">
      <c r="A311" s="109">
        <v>51202</v>
      </c>
      <c r="B311" t="s">
        <v>769</v>
      </c>
      <c r="C311" t="s">
        <v>621</v>
      </c>
      <c r="D311" s="8" t="s">
        <v>40</v>
      </c>
      <c r="E311" s="8">
        <v>2004</v>
      </c>
      <c r="F311" s="6">
        <v>0.03068287037037037</v>
      </c>
      <c r="G311" s="6">
        <v>0.056851851851851855</v>
      </c>
      <c r="H311" s="8">
        <v>23</v>
      </c>
    </row>
    <row r="312" spans="1:8" ht="15">
      <c r="A312" s="109">
        <v>51203</v>
      </c>
      <c r="B312" t="s">
        <v>759</v>
      </c>
      <c r="C312" t="s">
        <v>621</v>
      </c>
      <c r="D312" s="8" t="s">
        <v>12</v>
      </c>
      <c r="E312" s="8">
        <v>2004</v>
      </c>
      <c r="F312" s="6">
        <v>0.021956018518518517</v>
      </c>
      <c r="G312" s="6">
        <v>0.07880787037037036</v>
      </c>
      <c r="H312" s="8">
        <v>23</v>
      </c>
    </row>
    <row r="313" ht="15">
      <c r="A313" s="108">
        <v>24</v>
      </c>
    </row>
    <row r="314" spans="1:8" ht="15">
      <c r="A314" s="109">
        <v>51301</v>
      </c>
      <c r="B314" t="s">
        <v>767</v>
      </c>
      <c r="C314" t="s">
        <v>754</v>
      </c>
      <c r="D314" s="8" t="s">
        <v>12</v>
      </c>
      <c r="E314" s="8">
        <v>2003</v>
      </c>
      <c r="F314" s="6">
        <v>0.02521990740740741</v>
      </c>
      <c r="G314" s="6">
        <v>0.02521990740740741</v>
      </c>
      <c r="H314" s="8">
        <v>24</v>
      </c>
    </row>
    <row r="315" spans="1:8" ht="15">
      <c r="A315" s="109">
        <v>51302</v>
      </c>
      <c r="B315" t="s">
        <v>777</v>
      </c>
      <c r="C315" t="s">
        <v>754</v>
      </c>
      <c r="D315" s="8" t="s">
        <v>40</v>
      </c>
      <c r="E315" s="8">
        <v>2004</v>
      </c>
      <c r="F315" s="6">
        <v>0.027256944444444445</v>
      </c>
      <c r="G315" s="6">
        <v>0.05247685185185185</v>
      </c>
      <c r="H315" s="8">
        <v>24</v>
      </c>
    </row>
    <row r="316" spans="1:8" ht="15">
      <c r="A316" s="109">
        <v>51303</v>
      </c>
      <c r="B316" t="s">
        <v>753</v>
      </c>
      <c r="C316" t="s">
        <v>754</v>
      </c>
      <c r="D316" s="8" t="s">
        <v>15</v>
      </c>
      <c r="E316" s="8">
        <v>2003</v>
      </c>
      <c r="F316" s="6">
        <v>0.029988425925925922</v>
      </c>
      <c r="G316" s="6">
        <v>0.08246527777777778</v>
      </c>
      <c r="H316" s="8">
        <v>24</v>
      </c>
    </row>
    <row r="317" ht="15">
      <c r="A317" s="108">
        <v>25</v>
      </c>
    </row>
    <row r="318" spans="1:7" ht="15">
      <c r="A318" s="109">
        <v>52901</v>
      </c>
      <c r="B318" t="s">
        <v>760</v>
      </c>
      <c r="C318" t="s">
        <v>618</v>
      </c>
      <c r="D318" s="8" t="s">
        <v>12</v>
      </c>
      <c r="E318" s="8">
        <v>2004</v>
      </c>
      <c r="F318" s="6">
        <v>0.026041666666666668</v>
      </c>
      <c r="G318" s="6">
        <v>0.026041666666666668</v>
      </c>
    </row>
    <row r="319" spans="1:7" ht="15">
      <c r="A319" s="109">
        <v>52902</v>
      </c>
      <c r="B319" t="s">
        <v>774</v>
      </c>
      <c r="C319" t="s">
        <v>621</v>
      </c>
      <c r="D319" s="8" t="s">
        <v>40</v>
      </c>
      <c r="E319" s="8">
        <v>2004</v>
      </c>
      <c r="F319" s="6">
        <v>0.02521990740740741</v>
      </c>
      <c r="G319" s="6">
        <v>0.05126157407407408</v>
      </c>
    </row>
    <row r="320" spans="1:7" ht="15">
      <c r="A320" s="109">
        <v>52903</v>
      </c>
      <c r="B320" t="s">
        <v>783</v>
      </c>
      <c r="C320" t="s">
        <v>607</v>
      </c>
      <c r="D320" s="8" t="s">
        <v>15</v>
      </c>
      <c r="E320" s="8">
        <v>2003</v>
      </c>
      <c r="F320" s="6">
        <v>0.03190972222222222</v>
      </c>
      <c r="G320" s="6">
        <v>0.08317129629629628</v>
      </c>
    </row>
    <row r="321" ht="15">
      <c r="A321" s="108">
        <v>26</v>
      </c>
    </row>
    <row r="322" spans="1:8" ht="15">
      <c r="A322" s="109">
        <v>52101</v>
      </c>
      <c r="B322" t="s">
        <v>749</v>
      </c>
      <c r="C322" t="s">
        <v>444</v>
      </c>
      <c r="D322" s="8" t="s">
        <v>2</v>
      </c>
      <c r="E322" s="8">
        <v>2003</v>
      </c>
      <c r="F322" s="6">
        <v>0.01934027777777778</v>
      </c>
      <c r="G322" s="6">
        <v>0.01934027777777778</v>
      </c>
      <c r="H322" s="8">
        <v>26</v>
      </c>
    </row>
    <row r="323" spans="1:8" ht="15">
      <c r="A323" s="109">
        <v>52102</v>
      </c>
      <c r="B323" t="s">
        <v>765</v>
      </c>
      <c r="C323" t="s">
        <v>444</v>
      </c>
      <c r="D323" s="8" t="s">
        <v>40</v>
      </c>
      <c r="E323" s="8">
        <v>2004</v>
      </c>
      <c r="F323" s="6">
        <v>0.03045138888888889</v>
      </c>
      <c r="G323" s="6">
        <v>0.04979166666666667</v>
      </c>
      <c r="H323" s="8">
        <v>26</v>
      </c>
    </row>
    <row r="324" spans="1:8" ht="15">
      <c r="A324" s="109">
        <v>52103</v>
      </c>
      <c r="B324" t="s">
        <v>782</v>
      </c>
      <c r="C324" t="s">
        <v>444</v>
      </c>
      <c r="D324" s="8" t="s">
        <v>40</v>
      </c>
      <c r="E324" s="8">
        <v>2004</v>
      </c>
      <c r="F324" s="6">
        <v>0.03467592592592592</v>
      </c>
      <c r="G324" s="6">
        <v>0.08446759259259258</v>
      </c>
      <c r="H324" s="8">
        <v>26</v>
      </c>
    </row>
    <row r="325" ht="15">
      <c r="A325" s="108">
        <v>27</v>
      </c>
    </row>
    <row r="326" spans="1:8" ht="15">
      <c r="A326" s="109">
        <v>52501</v>
      </c>
      <c r="B326" t="s">
        <v>486</v>
      </c>
      <c r="C326" t="s">
        <v>440</v>
      </c>
      <c r="D326" s="8" t="s">
        <v>40</v>
      </c>
      <c r="E326" s="8">
        <v>2004</v>
      </c>
      <c r="F326" s="6">
        <v>0.03361111111111111</v>
      </c>
      <c r="G326" s="6">
        <v>0.03361111111111111</v>
      </c>
      <c r="H326" s="8">
        <v>27</v>
      </c>
    </row>
    <row r="327" spans="1:8" ht="15">
      <c r="A327" s="109">
        <v>52502</v>
      </c>
      <c r="B327" t="s">
        <v>764</v>
      </c>
      <c r="C327" t="s">
        <v>440</v>
      </c>
      <c r="D327" s="8" t="s">
        <v>40</v>
      </c>
      <c r="E327" s="8">
        <v>2004</v>
      </c>
      <c r="F327" s="6">
        <v>0.029502314814814815</v>
      </c>
      <c r="G327" s="6">
        <v>0.06311342592592593</v>
      </c>
      <c r="H327" s="8">
        <v>27</v>
      </c>
    </row>
    <row r="328" spans="1:8" ht="15">
      <c r="A328" s="109">
        <v>52503</v>
      </c>
      <c r="B328" t="s">
        <v>784</v>
      </c>
      <c r="C328" t="s">
        <v>440</v>
      </c>
      <c r="D328" s="8" t="s">
        <v>40</v>
      </c>
      <c r="E328" s="8">
        <v>2003</v>
      </c>
      <c r="F328" s="6">
        <v>0.025543981481481483</v>
      </c>
      <c r="G328" s="6">
        <v>0.08865740740740741</v>
      </c>
      <c r="H328" s="8">
        <v>27</v>
      </c>
    </row>
    <row r="329" ht="15">
      <c r="A329" s="108">
        <v>28</v>
      </c>
    </row>
    <row r="330" spans="1:8" ht="15">
      <c r="A330" s="109">
        <v>51501</v>
      </c>
      <c r="B330" t="s">
        <v>487</v>
      </c>
      <c r="C330" t="s">
        <v>451</v>
      </c>
      <c r="D330" s="8" t="s">
        <v>12</v>
      </c>
      <c r="E330" s="8">
        <v>2003</v>
      </c>
      <c r="F330" s="6">
        <v>0.02170138888888889</v>
      </c>
      <c r="G330" s="6">
        <v>0.02170138888888889</v>
      </c>
      <c r="H330" s="8">
        <v>28</v>
      </c>
    </row>
    <row r="331" spans="1:8" ht="15">
      <c r="A331" s="109">
        <v>51502</v>
      </c>
      <c r="B331" t="s">
        <v>781</v>
      </c>
      <c r="C331" t="s">
        <v>451</v>
      </c>
      <c r="D331" s="8" t="s">
        <v>40</v>
      </c>
      <c r="E331" s="8">
        <v>2004</v>
      </c>
      <c r="F331" s="6">
        <v>0.04234953703703703</v>
      </c>
      <c r="G331" s="6">
        <v>0.06405092592592593</v>
      </c>
      <c r="H331" s="8">
        <v>28</v>
      </c>
    </row>
    <row r="332" spans="1:8" ht="15">
      <c r="A332" s="109">
        <v>51503</v>
      </c>
      <c r="B332" t="s">
        <v>489</v>
      </c>
      <c r="C332" t="s">
        <v>451</v>
      </c>
      <c r="D332" s="8" t="s">
        <v>40</v>
      </c>
      <c r="E332" s="8">
        <v>2004</v>
      </c>
      <c r="F332" s="6">
        <v>0.028530092592592593</v>
      </c>
      <c r="G332" s="6">
        <v>0.09258101851851852</v>
      </c>
      <c r="H332" s="8">
        <v>28</v>
      </c>
    </row>
    <row r="334" ht="15.75">
      <c r="A334" s="107" t="s">
        <v>241</v>
      </c>
    </row>
    <row r="335" ht="15">
      <c r="A335" s="108">
        <v>1</v>
      </c>
    </row>
    <row r="336" spans="1:8" ht="15">
      <c r="A336" s="109">
        <v>30401</v>
      </c>
      <c r="B336" t="s">
        <v>792</v>
      </c>
      <c r="C336" t="s">
        <v>669</v>
      </c>
      <c r="D336" s="8" t="s">
        <v>2</v>
      </c>
      <c r="E336" s="8">
        <v>2000</v>
      </c>
      <c r="F336" s="6">
        <v>0.020046296296296295</v>
      </c>
      <c r="G336" s="6">
        <v>0.020046296296296295</v>
      </c>
      <c r="H336" s="8">
        <v>1</v>
      </c>
    </row>
    <row r="337" spans="1:8" ht="15">
      <c r="A337" s="109">
        <v>30402</v>
      </c>
      <c r="B337" t="s">
        <v>790</v>
      </c>
      <c r="C337" t="s">
        <v>669</v>
      </c>
      <c r="D337" s="8" t="s">
        <v>2</v>
      </c>
      <c r="E337" s="8">
        <v>2001</v>
      </c>
      <c r="F337" s="6">
        <v>0.021157407407407406</v>
      </c>
      <c r="G337" s="6">
        <v>0.04120370370370371</v>
      </c>
      <c r="H337" s="8">
        <v>1</v>
      </c>
    </row>
    <row r="338" spans="1:12" ht="15">
      <c r="A338" s="109">
        <v>30403</v>
      </c>
      <c r="B338" t="s">
        <v>824</v>
      </c>
      <c r="C338" t="s">
        <v>669</v>
      </c>
      <c r="D338" s="8" t="s">
        <v>1</v>
      </c>
      <c r="E338" s="8">
        <v>2000</v>
      </c>
      <c r="F338" s="6">
        <v>0.020474537037037038</v>
      </c>
      <c r="G338" s="6">
        <v>0.06167824074074074</v>
      </c>
      <c r="H338" s="8">
        <v>1</v>
      </c>
      <c r="I338" s="8">
        <v>75</v>
      </c>
      <c r="J338" s="11">
        <f>200-G338/G338*100</f>
        <v>100</v>
      </c>
      <c r="K338" s="11">
        <f>1.5*J338</f>
        <v>150</v>
      </c>
      <c r="L338" s="11">
        <f>K338/2</f>
        <v>75</v>
      </c>
    </row>
    <row r="339" ht="15">
      <c r="A339" s="108">
        <v>2</v>
      </c>
    </row>
    <row r="340" spans="1:8" ht="15">
      <c r="A340" s="109">
        <v>30501</v>
      </c>
      <c r="B340" t="s">
        <v>495</v>
      </c>
      <c r="C340" t="s">
        <v>460</v>
      </c>
      <c r="D340" s="8" t="s">
        <v>1</v>
      </c>
      <c r="E340" s="8">
        <v>2000</v>
      </c>
      <c r="F340" s="6">
        <v>0.021631944444444443</v>
      </c>
      <c r="G340" s="6">
        <v>0.021631944444444443</v>
      </c>
      <c r="H340" s="8">
        <v>2</v>
      </c>
    </row>
    <row r="341" spans="1:8" ht="15">
      <c r="A341" s="109">
        <v>30502</v>
      </c>
      <c r="B341" t="s">
        <v>501</v>
      </c>
      <c r="C341" t="s">
        <v>460</v>
      </c>
      <c r="D341" s="8" t="s">
        <v>1</v>
      </c>
      <c r="E341" s="8">
        <v>2002</v>
      </c>
      <c r="F341" s="6">
        <v>0.02153935185185185</v>
      </c>
      <c r="G341" s="6">
        <v>0.0431712962962963</v>
      </c>
      <c r="H341" s="8">
        <v>2</v>
      </c>
    </row>
    <row r="342" spans="1:8" ht="15">
      <c r="A342" s="109">
        <v>30503</v>
      </c>
      <c r="B342" t="s">
        <v>490</v>
      </c>
      <c r="C342" t="s">
        <v>460</v>
      </c>
      <c r="D342" s="8" t="s">
        <v>1</v>
      </c>
      <c r="E342" s="8">
        <v>2000</v>
      </c>
      <c r="F342" s="6">
        <v>0.01916666666666667</v>
      </c>
      <c r="G342" s="6">
        <v>0.06233796296296296</v>
      </c>
      <c r="H342" s="8">
        <v>2</v>
      </c>
    </row>
    <row r="343" ht="15">
      <c r="A343" s="108">
        <v>3</v>
      </c>
    </row>
    <row r="344" spans="1:8" ht="15">
      <c r="A344" s="109">
        <v>30101</v>
      </c>
      <c r="B344" t="s">
        <v>788</v>
      </c>
      <c r="C344" t="s">
        <v>0</v>
      </c>
      <c r="D344" s="8" t="s">
        <v>1</v>
      </c>
      <c r="E344" s="8">
        <v>2001</v>
      </c>
      <c r="F344" s="6">
        <v>0.020613425925925927</v>
      </c>
      <c r="G344" s="6">
        <v>0.020613425925925927</v>
      </c>
      <c r="H344" s="8">
        <v>3</v>
      </c>
    </row>
    <row r="345" spans="1:8" ht="15">
      <c r="A345" s="109">
        <v>30102</v>
      </c>
      <c r="B345" t="s">
        <v>799</v>
      </c>
      <c r="C345" t="s">
        <v>0</v>
      </c>
      <c r="D345" s="8" t="s">
        <v>1</v>
      </c>
      <c r="E345" s="8">
        <v>2000</v>
      </c>
      <c r="F345" s="6">
        <v>0.02162037037037037</v>
      </c>
      <c r="G345" s="6">
        <v>0.04223379629629629</v>
      </c>
      <c r="H345" s="8">
        <v>3</v>
      </c>
    </row>
    <row r="346" spans="1:8" ht="15">
      <c r="A346" s="109">
        <v>30103</v>
      </c>
      <c r="B346" t="s">
        <v>228</v>
      </c>
      <c r="C346" t="s">
        <v>0</v>
      </c>
      <c r="D346" s="8" t="s">
        <v>1</v>
      </c>
      <c r="E346" s="8">
        <v>2000</v>
      </c>
      <c r="F346" s="6">
        <v>0.020381944444444446</v>
      </c>
      <c r="G346" s="6">
        <v>0.06261574074074074</v>
      </c>
      <c r="H346" s="8">
        <v>3</v>
      </c>
    </row>
    <row r="347" ht="15">
      <c r="A347" s="108">
        <v>4</v>
      </c>
    </row>
    <row r="348" spans="1:8" ht="15">
      <c r="A348" s="109">
        <v>32301</v>
      </c>
      <c r="B348" t="s">
        <v>805</v>
      </c>
      <c r="C348" t="s">
        <v>607</v>
      </c>
      <c r="D348" s="8" t="s">
        <v>1</v>
      </c>
      <c r="E348" s="8">
        <v>2001</v>
      </c>
      <c r="F348" s="6">
        <v>0.022118055555555557</v>
      </c>
      <c r="G348" s="6">
        <v>0.022118055555555557</v>
      </c>
      <c r="H348" s="8">
        <v>4</v>
      </c>
    </row>
    <row r="349" spans="1:8" ht="15">
      <c r="A349" s="109">
        <v>32302</v>
      </c>
      <c r="B349" t="s">
        <v>807</v>
      </c>
      <c r="C349" t="s">
        <v>607</v>
      </c>
      <c r="D349" s="8" t="s">
        <v>2</v>
      </c>
      <c r="E349" s="8">
        <v>2002</v>
      </c>
      <c r="F349" s="6">
        <v>0.019849537037037037</v>
      </c>
      <c r="G349" s="6">
        <v>0.04196759259259259</v>
      </c>
      <c r="H349" s="8">
        <v>4</v>
      </c>
    </row>
    <row r="350" spans="1:8" ht="15">
      <c r="A350" s="109">
        <v>32303</v>
      </c>
      <c r="B350" t="s">
        <v>812</v>
      </c>
      <c r="C350" t="s">
        <v>607</v>
      </c>
      <c r="D350" s="8" t="s">
        <v>2</v>
      </c>
      <c r="E350" s="8">
        <v>2002</v>
      </c>
      <c r="F350" s="6">
        <v>0.021585648148148145</v>
      </c>
      <c r="G350" s="6">
        <v>0.06355324074074074</v>
      </c>
      <c r="H350" s="8">
        <v>4</v>
      </c>
    </row>
    <row r="351" ht="15">
      <c r="A351" s="108">
        <v>5</v>
      </c>
    </row>
    <row r="352" spans="1:8" ht="15">
      <c r="A352" s="109">
        <v>30301</v>
      </c>
      <c r="B352" t="s">
        <v>794</v>
      </c>
      <c r="C352" t="s">
        <v>607</v>
      </c>
      <c r="D352" s="8" t="s">
        <v>1</v>
      </c>
      <c r="E352" s="8">
        <v>2000</v>
      </c>
      <c r="F352" s="6">
        <v>0.021678240740740738</v>
      </c>
      <c r="G352" s="6">
        <v>0.021678240740740738</v>
      </c>
      <c r="H352" s="8">
        <v>5</v>
      </c>
    </row>
    <row r="353" spans="1:8" ht="15">
      <c r="A353" s="109">
        <v>30302</v>
      </c>
      <c r="B353" t="s">
        <v>797</v>
      </c>
      <c r="C353" t="s">
        <v>607</v>
      </c>
      <c r="D353" s="8" t="s">
        <v>1</v>
      </c>
      <c r="E353" s="8">
        <v>2001</v>
      </c>
      <c r="F353" s="6">
        <v>0.02181712962962963</v>
      </c>
      <c r="G353" s="6">
        <v>0.04349537037037037</v>
      </c>
      <c r="H353" s="8">
        <v>5</v>
      </c>
    </row>
    <row r="354" spans="1:8" ht="15">
      <c r="A354" s="109">
        <v>30303</v>
      </c>
      <c r="B354" t="s">
        <v>793</v>
      </c>
      <c r="C354" t="s">
        <v>607</v>
      </c>
      <c r="D354" s="8" t="s">
        <v>1</v>
      </c>
      <c r="E354" s="8">
        <v>2001</v>
      </c>
      <c r="F354" s="6">
        <v>0.020358796296296295</v>
      </c>
      <c r="G354" s="6">
        <v>0.06385416666666667</v>
      </c>
      <c r="H354" s="8">
        <v>5</v>
      </c>
    </row>
    <row r="355" ht="15">
      <c r="A355" s="108">
        <v>6</v>
      </c>
    </row>
    <row r="356" spans="1:8" ht="15">
      <c r="A356" s="109">
        <v>30201</v>
      </c>
      <c r="B356" t="s">
        <v>13</v>
      </c>
      <c r="C356" t="s">
        <v>7</v>
      </c>
      <c r="D356" s="8" t="s">
        <v>1</v>
      </c>
      <c r="E356" s="8">
        <v>2002</v>
      </c>
      <c r="F356" s="6">
        <v>0.02292824074074074</v>
      </c>
      <c r="G356" s="6">
        <v>0.02292824074074074</v>
      </c>
      <c r="H356" s="8">
        <v>6</v>
      </c>
    </row>
    <row r="357" spans="1:8" ht="15">
      <c r="A357" s="109">
        <v>30202</v>
      </c>
      <c r="B357" t="s">
        <v>6</v>
      </c>
      <c r="C357" t="s">
        <v>7</v>
      </c>
      <c r="D357" s="8" t="s">
        <v>1</v>
      </c>
      <c r="E357" s="8">
        <v>2001</v>
      </c>
      <c r="F357" s="6">
        <v>0.021944444444444447</v>
      </c>
      <c r="G357" s="6">
        <v>0.04487268518518519</v>
      </c>
      <c r="H357" s="8">
        <v>6</v>
      </c>
    </row>
    <row r="358" spans="1:12" ht="15">
      <c r="A358" s="109">
        <v>30203</v>
      </c>
      <c r="B358" t="s">
        <v>8</v>
      </c>
      <c r="C358" t="s">
        <v>7</v>
      </c>
      <c r="D358" s="8" t="s">
        <v>1</v>
      </c>
      <c r="E358" s="8">
        <v>2000</v>
      </c>
      <c r="F358" s="6">
        <v>0.01915509259259259</v>
      </c>
      <c r="G358" s="6">
        <v>0.06402777777777778</v>
      </c>
      <c r="H358" s="8">
        <v>6</v>
      </c>
      <c r="I358" s="8">
        <v>72.14</v>
      </c>
      <c r="J358" s="11">
        <f>200-G358/G338*100</f>
        <v>96.19065490711203</v>
      </c>
      <c r="K358" s="11">
        <f>1.5*J358</f>
        <v>144.28598236066804</v>
      </c>
      <c r="L358" s="11">
        <f>K358/2</f>
        <v>72.14299118033402</v>
      </c>
    </row>
    <row r="359" ht="15">
      <c r="A359" s="108">
        <v>7</v>
      </c>
    </row>
    <row r="360" spans="1:8" ht="15">
      <c r="A360" s="109">
        <v>31101</v>
      </c>
      <c r="B360" t="s">
        <v>493</v>
      </c>
      <c r="C360" t="s">
        <v>440</v>
      </c>
      <c r="D360" s="8" t="s">
        <v>1</v>
      </c>
      <c r="E360" s="8">
        <v>2000</v>
      </c>
      <c r="F360" s="6">
        <v>0.02228009259259259</v>
      </c>
      <c r="G360" s="6">
        <v>0.02228009259259259</v>
      </c>
      <c r="H360" s="8">
        <v>7</v>
      </c>
    </row>
    <row r="361" spans="1:8" ht="15">
      <c r="A361" s="109">
        <v>31102</v>
      </c>
      <c r="B361" t="s">
        <v>522</v>
      </c>
      <c r="C361" t="s">
        <v>440</v>
      </c>
      <c r="D361" s="8" t="s">
        <v>1</v>
      </c>
      <c r="E361" s="8">
        <v>2001</v>
      </c>
      <c r="F361" s="6">
        <v>0.02146990740740741</v>
      </c>
      <c r="G361" s="6">
        <v>0.043750000000000004</v>
      </c>
      <c r="H361" s="8">
        <v>7</v>
      </c>
    </row>
    <row r="362" spans="1:8" ht="15">
      <c r="A362" s="109">
        <v>31103</v>
      </c>
      <c r="B362" t="s">
        <v>492</v>
      </c>
      <c r="C362" t="s">
        <v>440</v>
      </c>
      <c r="D362" s="8" t="s">
        <v>1</v>
      </c>
      <c r="E362" s="8">
        <v>2001</v>
      </c>
      <c r="F362" s="6">
        <v>0.020555555555555556</v>
      </c>
      <c r="G362" s="6">
        <v>0.06430555555555556</v>
      </c>
      <c r="H362" s="8">
        <v>7</v>
      </c>
    </row>
    <row r="363" ht="15">
      <c r="A363" s="108">
        <v>8</v>
      </c>
    </row>
    <row r="364" spans="1:8" ht="15">
      <c r="A364" s="109">
        <v>30701</v>
      </c>
      <c r="B364" t="s">
        <v>806</v>
      </c>
      <c r="C364" t="s">
        <v>3</v>
      </c>
      <c r="D364" s="8" t="s">
        <v>2</v>
      </c>
      <c r="E364" s="8">
        <v>2001</v>
      </c>
      <c r="F364" s="6">
        <v>0.021956018518518517</v>
      </c>
      <c r="G364" s="6">
        <v>0.021956018518518517</v>
      </c>
      <c r="H364" s="8">
        <v>8</v>
      </c>
    </row>
    <row r="365" spans="1:8" ht="15">
      <c r="A365" s="109">
        <v>30702</v>
      </c>
      <c r="B365" t="s">
        <v>822</v>
      </c>
      <c r="C365" t="s">
        <v>3</v>
      </c>
      <c r="D365" s="8" t="s">
        <v>2</v>
      </c>
      <c r="E365" s="8">
        <v>2002</v>
      </c>
      <c r="F365" s="6">
        <v>0.022511574074074073</v>
      </c>
      <c r="G365" s="6">
        <v>0.04446759259259259</v>
      </c>
      <c r="H365" s="8">
        <v>8</v>
      </c>
    </row>
    <row r="366" spans="1:8" ht="15">
      <c r="A366" s="109">
        <v>30703</v>
      </c>
      <c r="B366" t="s">
        <v>786</v>
      </c>
      <c r="C366" t="s">
        <v>3</v>
      </c>
      <c r="D366" s="8" t="s">
        <v>1</v>
      </c>
      <c r="E366" s="8">
        <v>2001</v>
      </c>
      <c r="F366" s="6">
        <v>0.02028935185185185</v>
      </c>
      <c r="G366" s="6">
        <v>0.06475694444444445</v>
      </c>
      <c r="H366" s="8">
        <v>8</v>
      </c>
    </row>
    <row r="367" ht="15">
      <c r="A367" s="108">
        <v>9</v>
      </c>
    </row>
    <row r="368" spans="1:8" ht="15">
      <c r="A368" s="109">
        <v>30801</v>
      </c>
      <c r="B368" t="s">
        <v>787</v>
      </c>
      <c r="C368" t="s">
        <v>611</v>
      </c>
      <c r="D368" s="8" t="s">
        <v>1</v>
      </c>
      <c r="E368" s="8">
        <v>2000</v>
      </c>
      <c r="F368" s="6">
        <v>0.020787037037037038</v>
      </c>
      <c r="G368" s="6">
        <v>0.020787037037037038</v>
      </c>
      <c r="H368" s="8">
        <v>9</v>
      </c>
    </row>
    <row r="369" spans="1:8" ht="15">
      <c r="A369" s="109">
        <v>30802</v>
      </c>
      <c r="B369" t="s">
        <v>810</v>
      </c>
      <c r="C369" t="s">
        <v>611</v>
      </c>
      <c r="D369" s="8" t="s">
        <v>2</v>
      </c>
      <c r="E369" s="8">
        <v>2002</v>
      </c>
      <c r="F369" s="6">
        <v>0.024375000000000004</v>
      </c>
      <c r="G369" s="6">
        <v>0.045162037037037035</v>
      </c>
      <c r="H369" s="8">
        <v>9</v>
      </c>
    </row>
    <row r="370" spans="1:8" ht="15">
      <c r="A370" s="109">
        <v>30803</v>
      </c>
      <c r="B370" t="s">
        <v>815</v>
      </c>
      <c r="C370" t="s">
        <v>611</v>
      </c>
      <c r="D370" s="8" t="s">
        <v>2</v>
      </c>
      <c r="E370" s="8">
        <v>2001</v>
      </c>
      <c r="F370" s="6">
        <v>0.023703703703703703</v>
      </c>
      <c r="G370" s="6">
        <v>0.06886574074074074</v>
      </c>
      <c r="H370" s="8">
        <v>9</v>
      </c>
    </row>
    <row r="371" ht="15">
      <c r="A371" s="108">
        <v>10</v>
      </c>
    </row>
    <row r="372" spans="1:8" ht="15">
      <c r="A372" s="109">
        <v>30601</v>
      </c>
      <c r="B372" t="s">
        <v>789</v>
      </c>
      <c r="C372" t="s">
        <v>667</v>
      </c>
      <c r="D372" s="8" t="s">
        <v>1</v>
      </c>
      <c r="E372" s="8">
        <v>2001</v>
      </c>
      <c r="F372" s="6">
        <v>0.023993055555555556</v>
      </c>
      <c r="G372" s="6">
        <v>0.023993055555555556</v>
      </c>
      <c r="H372" s="8">
        <v>10</v>
      </c>
    </row>
    <row r="373" spans="1:8" ht="15">
      <c r="A373" s="109">
        <v>30602</v>
      </c>
      <c r="B373" t="s">
        <v>809</v>
      </c>
      <c r="C373" t="s">
        <v>667</v>
      </c>
      <c r="D373" s="8" t="s">
        <v>2</v>
      </c>
      <c r="E373" s="8">
        <v>2002</v>
      </c>
      <c r="F373" s="6">
        <v>0.025474537037037035</v>
      </c>
      <c r="G373" s="6">
        <v>0.04946759259259259</v>
      </c>
      <c r="H373" s="8">
        <v>10</v>
      </c>
    </row>
    <row r="374" spans="1:8" ht="15">
      <c r="A374" s="109">
        <v>30603</v>
      </c>
      <c r="B374" t="s">
        <v>801</v>
      </c>
      <c r="C374" t="s">
        <v>667</v>
      </c>
      <c r="D374" s="8" t="s">
        <v>1</v>
      </c>
      <c r="E374" s="8">
        <v>2000</v>
      </c>
      <c r="F374" s="6">
        <v>0.019791666666666666</v>
      </c>
      <c r="G374" s="6">
        <v>0.06925925925925926</v>
      </c>
      <c r="H374" s="8">
        <v>10</v>
      </c>
    </row>
    <row r="375" ht="15">
      <c r="A375" s="108">
        <v>11</v>
      </c>
    </row>
    <row r="376" spans="1:8" ht="15">
      <c r="A376" s="109">
        <v>32101</v>
      </c>
      <c r="B376" t="s">
        <v>500</v>
      </c>
      <c r="C376" t="s">
        <v>499</v>
      </c>
      <c r="D376" s="8" t="s">
        <v>2</v>
      </c>
      <c r="E376" s="8">
        <v>2001</v>
      </c>
      <c r="F376" s="6">
        <v>0.02449074074074074</v>
      </c>
      <c r="G376" s="6">
        <v>0.02449074074074074</v>
      </c>
      <c r="H376" s="8">
        <v>11</v>
      </c>
    </row>
    <row r="377" spans="1:8" ht="15">
      <c r="A377" s="109">
        <v>32102</v>
      </c>
      <c r="B377" t="s">
        <v>523</v>
      </c>
      <c r="C377" t="s">
        <v>499</v>
      </c>
      <c r="D377" s="8" t="s">
        <v>2</v>
      </c>
      <c r="E377" s="8">
        <v>2002</v>
      </c>
      <c r="F377" s="6">
        <v>0.023587962962962963</v>
      </c>
      <c r="G377" s="6">
        <v>0.04807870370370371</v>
      </c>
      <c r="H377" s="8">
        <v>11</v>
      </c>
    </row>
    <row r="378" spans="1:8" ht="15">
      <c r="A378" s="109">
        <v>32103</v>
      </c>
      <c r="B378" t="s">
        <v>498</v>
      </c>
      <c r="C378" t="s">
        <v>499</v>
      </c>
      <c r="D378" s="8" t="s">
        <v>1</v>
      </c>
      <c r="E378" s="8">
        <v>2000</v>
      </c>
      <c r="F378" s="6">
        <v>0.022349537037037032</v>
      </c>
      <c r="G378" s="6">
        <v>0.07042824074074074</v>
      </c>
      <c r="H378" s="8">
        <v>11</v>
      </c>
    </row>
    <row r="379" ht="15">
      <c r="A379" s="108">
        <v>12</v>
      </c>
    </row>
    <row r="380" spans="1:8" ht="15">
      <c r="A380" s="109">
        <v>32201</v>
      </c>
      <c r="B380" t="s">
        <v>9</v>
      </c>
      <c r="C380" t="s">
        <v>7</v>
      </c>
      <c r="D380" s="8" t="s">
        <v>2</v>
      </c>
      <c r="E380" s="8">
        <v>2001</v>
      </c>
      <c r="F380" s="6">
        <v>0.020879629629629626</v>
      </c>
      <c r="G380" s="6">
        <v>0.020879629629629626</v>
      </c>
      <c r="H380" s="8">
        <v>12</v>
      </c>
    </row>
    <row r="381" spans="1:8" ht="15">
      <c r="A381" s="109">
        <v>32202</v>
      </c>
      <c r="B381" t="s">
        <v>10</v>
      </c>
      <c r="C381" t="s">
        <v>7</v>
      </c>
      <c r="D381" s="8" t="s">
        <v>2</v>
      </c>
      <c r="E381" s="8">
        <v>2002</v>
      </c>
      <c r="F381" s="6">
        <v>0.02355324074074074</v>
      </c>
      <c r="G381" s="6">
        <v>0.044432870370370366</v>
      </c>
      <c r="H381" s="8">
        <v>12</v>
      </c>
    </row>
    <row r="382" spans="1:12" ht="15">
      <c r="A382" s="109">
        <v>32203</v>
      </c>
      <c r="B382" t="s">
        <v>18</v>
      </c>
      <c r="C382" t="s">
        <v>7</v>
      </c>
      <c r="D382" s="8" t="s">
        <v>2</v>
      </c>
      <c r="E382" s="8">
        <v>2000</v>
      </c>
      <c r="F382" s="6">
        <v>0.026550925925925926</v>
      </c>
      <c r="G382" s="6">
        <v>0.0709837962962963</v>
      </c>
      <c r="H382" s="8">
        <v>12</v>
      </c>
      <c r="I382" s="8">
        <v>63.68</v>
      </c>
      <c r="J382" s="11">
        <f>200-G382/G338*100</f>
        <v>84.91274160255209</v>
      </c>
      <c r="K382" s="11">
        <f>1.5*J382</f>
        <v>127.36911240382813</v>
      </c>
      <c r="L382" s="11">
        <f>K382/2</f>
        <v>63.68455620191406</v>
      </c>
    </row>
    <row r="383" ht="15">
      <c r="A383" s="108">
        <v>13</v>
      </c>
    </row>
    <row r="384" spans="1:7" ht="15">
      <c r="A384" s="109">
        <v>32501</v>
      </c>
      <c r="B384" t="s">
        <v>827</v>
      </c>
      <c r="C384" t="s">
        <v>0</v>
      </c>
      <c r="D384" s="8" t="s">
        <v>1</v>
      </c>
      <c r="E384" s="8">
        <v>2001</v>
      </c>
      <c r="F384" s="6">
        <v>0.023993055555555556</v>
      </c>
      <c r="G384" s="6">
        <v>0.023993055555555556</v>
      </c>
    </row>
    <row r="385" spans="1:7" ht="15">
      <c r="A385" s="109">
        <v>32502</v>
      </c>
      <c r="B385" t="s">
        <v>818</v>
      </c>
      <c r="C385" t="s">
        <v>0</v>
      </c>
      <c r="D385" s="8" t="s">
        <v>1</v>
      </c>
      <c r="E385" s="8">
        <v>2001</v>
      </c>
      <c r="F385" s="6">
        <v>0.02400462962962963</v>
      </c>
      <c r="G385" s="6">
        <v>0.047997685185185185</v>
      </c>
    </row>
    <row r="386" spans="1:7" ht="15">
      <c r="A386" s="109">
        <v>32503</v>
      </c>
      <c r="B386" t="s">
        <v>828</v>
      </c>
      <c r="C386" t="s">
        <v>676</v>
      </c>
      <c r="D386" s="8" t="s">
        <v>2</v>
      </c>
      <c r="E386" s="8">
        <v>2001</v>
      </c>
      <c r="F386" s="6">
        <v>0.023506944444444445</v>
      </c>
      <c r="G386" s="6">
        <v>0.07150462962962963</v>
      </c>
    </row>
    <row r="387" ht="15">
      <c r="A387" s="108">
        <v>14</v>
      </c>
    </row>
    <row r="388" spans="1:8" ht="15">
      <c r="A388" s="109">
        <v>31501</v>
      </c>
      <c r="B388" t="s">
        <v>831</v>
      </c>
      <c r="C388" t="s">
        <v>641</v>
      </c>
      <c r="D388" s="8" t="s">
        <v>2</v>
      </c>
      <c r="E388" s="8">
        <v>2000</v>
      </c>
      <c r="F388" s="6">
        <v>0.02494212962962963</v>
      </c>
      <c r="G388" s="6">
        <v>0.02494212962962963</v>
      </c>
      <c r="H388" s="8">
        <v>14</v>
      </c>
    </row>
    <row r="389" spans="1:8" ht="15">
      <c r="A389" s="109">
        <v>31502</v>
      </c>
      <c r="B389" t="s">
        <v>821</v>
      </c>
      <c r="C389" t="s">
        <v>641</v>
      </c>
      <c r="D389" s="8" t="s">
        <v>2</v>
      </c>
      <c r="E389" s="8">
        <v>2002</v>
      </c>
      <c r="F389" s="6">
        <v>0.025057870370370373</v>
      </c>
      <c r="G389" s="6">
        <v>0.049999999999999996</v>
      </c>
      <c r="H389" s="8">
        <v>14</v>
      </c>
    </row>
    <row r="390" spans="1:8" ht="15">
      <c r="A390" s="109">
        <v>31503</v>
      </c>
      <c r="B390" t="s">
        <v>811</v>
      </c>
      <c r="C390" t="s">
        <v>641</v>
      </c>
      <c r="D390" s="8" t="s">
        <v>2</v>
      </c>
      <c r="E390" s="8">
        <v>2000</v>
      </c>
      <c r="F390" s="6">
        <v>0.022233796296296297</v>
      </c>
      <c r="G390" s="6">
        <v>0.0722337962962963</v>
      </c>
      <c r="H390" s="8">
        <v>14</v>
      </c>
    </row>
    <row r="391" ht="15">
      <c r="A391" s="108">
        <v>15</v>
      </c>
    </row>
    <row r="392" spans="1:8" ht="15">
      <c r="A392" s="109">
        <v>31601</v>
      </c>
      <c r="B392" t="s">
        <v>506</v>
      </c>
      <c r="C392" t="s">
        <v>444</v>
      </c>
      <c r="D392" s="8" t="s">
        <v>2</v>
      </c>
      <c r="E392" s="8">
        <v>2001</v>
      </c>
      <c r="F392" s="6">
        <v>0.026111111111111113</v>
      </c>
      <c r="G392" s="6">
        <v>0.026111111111111113</v>
      </c>
      <c r="H392" s="8">
        <v>15</v>
      </c>
    </row>
    <row r="393" spans="1:8" ht="15">
      <c r="A393" s="109">
        <v>31602</v>
      </c>
      <c r="B393" t="s">
        <v>835</v>
      </c>
      <c r="C393" t="s">
        <v>444</v>
      </c>
      <c r="D393" s="8" t="s">
        <v>2</v>
      </c>
      <c r="E393" s="8">
        <v>2000</v>
      </c>
      <c r="F393" s="6">
        <v>0.02534722222222222</v>
      </c>
      <c r="G393" s="6">
        <v>0.05145833333333333</v>
      </c>
      <c r="H393" s="8">
        <v>15</v>
      </c>
    </row>
    <row r="394" spans="1:8" ht="15">
      <c r="A394" s="109">
        <v>31603</v>
      </c>
      <c r="B394" t="s">
        <v>496</v>
      </c>
      <c r="C394" t="s">
        <v>444</v>
      </c>
      <c r="D394" s="8" t="s">
        <v>2</v>
      </c>
      <c r="E394" s="8">
        <v>2001</v>
      </c>
      <c r="F394" s="6">
        <v>0.022743055555555555</v>
      </c>
      <c r="G394" s="6">
        <v>0.07420138888888889</v>
      </c>
      <c r="H394" s="8">
        <v>15</v>
      </c>
    </row>
    <row r="395" ht="15">
      <c r="A395" s="108">
        <v>16</v>
      </c>
    </row>
    <row r="396" spans="1:8" ht="15">
      <c r="A396" s="109">
        <v>31401</v>
      </c>
      <c r="B396" t="s">
        <v>826</v>
      </c>
      <c r="C396" t="s">
        <v>676</v>
      </c>
      <c r="D396" s="8" t="s">
        <v>2</v>
      </c>
      <c r="E396" s="8">
        <v>2001</v>
      </c>
      <c r="F396" s="6">
        <v>0.025034722222222222</v>
      </c>
      <c r="G396" s="6">
        <v>0.025034722222222222</v>
      </c>
      <c r="H396" s="8">
        <v>16</v>
      </c>
    </row>
    <row r="397" spans="1:8" ht="15">
      <c r="A397" s="109">
        <v>31402</v>
      </c>
      <c r="B397" t="s">
        <v>832</v>
      </c>
      <c r="C397" t="s">
        <v>676</v>
      </c>
      <c r="D397" s="8" t="s">
        <v>1</v>
      </c>
      <c r="E397" s="8">
        <v>2000</v>
      </c>
      <c r="F397" s="6">
        <v>0.024363425925925927</v>
      </c>
      <c r="G397" s="6">
        <v>0.04939814814814814</v>
      </c>
      <c r="H397" s="8">
        <v>16</v>
      </c>
    </row>
    <row r="398" spans="1:8" ht="15">
      <c r="A398" s="109">
        <v>31403</v>
      </c>
      <c r="B398" t="s">
        <v>808</v>
      </c>
      <c r="C398" t="s">
        <v>676</v>
      </c>
      <c r="D398" s="8" t="s">
        <v>1</v>
      </c>
      <c r="E398" s="8">
        <v>2000</v>
      </c>
      <c r="F398" s="6">
        <v>0.026504629629629628</v>
      </c>
      <c r="G398" s="6">
        <v>0.07590277777777778</v>
      </c>
      <c r="H398" s="8">
        <v>16</v>
      </c>
    </row>
    <row r="399" ht="15">
      <c r="A399" s="108">
        <v>17</v>
      </c>
    </row>
    <row r="400" spans="1:8" ht="15">
      <c r="A400" s="109">
        <v>32401</v>
      </c>
      <c r="B400" t="s">
        <v>819</v>
      </c>
      <c r="C400" t="s">
        <v>607</v>
      </c>
      <c r="D400" s="8" t="s">
        <v>2</v>
      </c>
      <c r="E400" s="8">
        <v>2002</v>
      </c>
      <c r="F400" s="6">
        <v>0.023032407407407404</v>
      </c>
      <c r="G400" s="6">
        <v>0.023032407407407404</v>
      </c>
      <c r="H400" s="8">
        <v>17</v>
      </c>
    </row>
    <row r="401" spans="1:8" ht="15">
      <c r="A401" s="109">
        <v>32402</v>
      </c>
      <c r="B401" t="s">
        <v>833</v>
      </c>
      <c r="C401" t="s">
        <v>607</v>
      </c>
      <c r="D401" s="8" t="s">
        <v>2</v>
      </c>
      <c r="E401" s="8">
        <v>2000</v>
      </c>
      <c r="F401" s="6">
        <v>0.027129629629629632</v>
      </c>
      <c r="G401" s="6">
        <v>0.05016203703703703</v>
      </c>
      <c r="H401" s="8">
        <v>17</v>
      </c>
    </row>
    <row r="402" spans="1:8" ht="15">
      <c r="A402" s="109">
        <v>32403</v>
      </c>
      <c r="B402" t="s">
        <v>834</v>
      </c>
      <c r="C402" t="s">
        <v>607</v>
      </c>
      <c r="D402" s="8" t="s">
        <v>2</v>
      </c>
      <c r="E402" s="8">
        <v>2002</v>
      </c>
      <c r="F402" s="6">
        <v>0.025937500000000002</v>
      </c>
      <c r="G402" s="6">
        <v>0.07609953703703703</v>
      </c>
      <c r="H402" s="8">
        <v>17</v>
      </c>
    </row>
    <row r="403" ht="15">
      <c r="A403" s="108">
        <v>18</v>
      </c>
    </row>
    <row r="404" spans="1:8" ht="15">
      <c r="A404" s="109">
        <v>31301</v>
      </c>
      <c r="B404" t="s">
        <v>830</v>
      </c>
      <c r="C404" t="s">
        <v>625</v>
      </c>
      <c r="D404" s="8" t="s">
        <v>2</v>
      </c>
      <c r="E404" s="8">
        <v>2001</v>
      </c>
      <c r="F404" s="6">
        <v>0.024537037037037038</v>
      </c>
      <c r="G404" s="6">
        <v>0.024537037037037038</v>
      </c>
      <c r="H404" s="8">
        <v>18</v>
      </c>
    </row>
    <row r="405" spans="1:8" ht="15">
      <c r="A405" s="109">
        <v>31302</v>
      </c>
      <c r="B405" t="s">
        <v>841</v>
      </c>
      <c r="C405" t="s">
        <v>625</v>
      </c>
      <c r="D405" s="8" t="s">
        <v>2</v>
      </c>
      <c r="E405" s="8">
        <v>2000</v>
      </c>
      <c r="F405" s="6">
        <v>0.029687500000000002</v>
      </c>
      <c r="G405" s="6">
        <v>0.054224537037037036</v>
      </c>
      <c r="H405" s="8">
        <v>18</v>
      </c>
    </row>
    <row r="406" spans="1:8" ht="15">
      <c r="A406" s="109">
        <v>31303</v>
      </c>
      <c r="B406" t="s">
        <v>802</v>
      </c>
      <c r="C406" t="s">
        <v>625</v>
      </c>
      <c r="D406" s="8" t="s">
        <v>1</v>
      </c>
      <c r="E406" s="8">
        <v>2000</v>
      </c>
      <c r="F406" s="6">
        <v>0.02189814814814815</v>
      </c>
      <c r="G406" s="6">
        <v>0.07612268518518518</v>
      </c>
      <c r="H406" s="8">
        <v>18</v>
      </c>
    </row>
    <row r="407" ht="15">
      <c r="A407" s="108">
        <v>19</v>
      </c>
    </row>
    <row r="408" spans="1:8" ht="15">
      <c r="A408" s="109">
        <v>30901</v>
      </c>
      <c r="B408" t="s">
        <v>796</v>
      </c>
      <c r="C408" t="s">
        <v>616</v>
      </c>
      <c r="D408" s="8" t="s">
        <v>2</v>
      </c>
      <c r="E408" s="8">
        <v>2000</v>
      </c>
      <c r="F408" s="6">
        <v>0.023541666666666666</v>
      </c>
      <c r="G408" s="6">
        <v>0.023541666666666666</v>
      </c>
      <c r="H408" s="8">
        <v>19</v>
      </c>
    </row>
    <row r="409" spans="1:8" ht="15">
      <c r="A409" s="109">
        <v>30902</v>
      </c>
      <c r="B409" t="s">
        <v>820</v>
      </c>
      <c r="C409" t="s">
        <v>616</v>
      </c>
      <c r="D409" s="8" t="s">
        <v>1</v>
      </c>
      <c r="E409" s="8">
        <v>2001</v>
      </c>
      <c r="F409" s="6">
        <v>0.02466435185185185</v>
      </c>
      <c r="G409" s="6">
        <v>0.04820601851851852</v>
      </c>
      <c r="H409" s="8">
        <v>19</v>
      </c>
    </row>
    <row r="410" spans="1:8" ht="15">
      <c r="A410" s="109">
        <v>30903</v>
      </c>
      <c r="B410" t="s">
        <v>800</v>
      </c>
      <c r="C410" t="s">
        <v>616</v>
      </c>
      <c r="D410" s="8" t="s">
        <v>2</v>
      </c>
      <c r="E410" s="8">
        <v>2002</v>
      </c>
      <c r="F410" s="6">
        <v>0.02837962962962963</v>
      </c>
      <c r="G410" s="6">
        <v>0.07658564814814815</v>
      </c>
      <c r="H410" s="8">
        <v>19</v>
      </c>
    </row>
    <row r="411" ht="15">
      <c r="A411" s="108">
        <v>20</v>
      </c>
    </row>
    <row r="412" spans="1:7" ht="15">
      <c r="A412" s="109">
        <v>33201</v>
      </c>
      <c r="B412" t="s">
        <v>838</v>
      </c>
      <c r="C412" t="s">
        <v>714</v>
      </c>
      <c r="D412" s="8" t="s">
        <v>1</v>
      </c>
      <c r="E412" s="8">
        <v>2001</v>
      </c>
      <c r="F412" s="6">
        <v>0.02625</v>
      </c>
      <c r="G412" s="6">
        <v>0.02625</v>
      </c>
    </row>
    <row r="413" spans="1:7" ht="15">
      <c r="A413" s="109">
        <v>33202</v>
      </c>
      <c r="B413" t="s">
        <v>839</v>
      </c>
      <c r="C413" t="s">
        <v>714</v>
      </c>
      <c r="D413" s="8" t="s">
        <v>2</v>
      </c>
      <c r="E413" s="8">
        <v>2000</v>
      </c>
      <c r="F413" s="6">
        <v>0.027037037037037037</v>
      </c>
      <c r="G413" s="6">
        <v>0.05328703703703704</v>
      </c>
    </row>
    <row r="414" spans="1:7" ht="15">
      <c r="A414" s="109">
        <v>33203</v>
      </c>
      <c r="B414" t="s">
        <v>829</v>
      </c>
      <c r="C414" t="s">
        <v>667</v>
      </c>
      <c r="D414" s="8" t="s">
        <v>1</v>
      </c>
      <c r="E414" s="8">
        <v>2000</v>
      </c>
      <c r="F414" s="6">
        <v>0.023564814814814813</v>
      </c>
      <c r="G414" s="6">
        <v>0.07685185185185185</v>
      </c>
    </row>
    <row r="415" ht="15">
      <c r="A415" s="108">
        <v>21</v>
      </c>
    </row>
    <row r="416" spans="1:7" ht="15">
      <c r="A416" s="109">
        <v>33001</v>
      </c>
      <c r="B416" t="s">
        <v>507</v>
      </c>
      <c r="C416" t="s">
        <v>444</v>
      </c>
      <c r="D416" s="8" t="s">
        <v>2</v>
      </c>
      <c r="E416" s="8">
        <v>2001</v>
      </c>
      <c r="F416" s="6">
        <v>0.030324074074074073</v>
      </c>
      <c r="G416" s="6">
        <v>0.030324074074074073</v>
      </c>
    </row>
    <row r="417" spans="1:7" ht="15">
      <c r="A417" s="109">
        <v>33002</v>
      </c>
      <c r="B417" t="s">
        <v>509</v>
      </c>
      <c r="C417" t="s">
        <v>444</v>
      </c>
      <c r="D417" s="8" t="s">
        <v>2</v>
      </c>
      <c r="E417" s="8">
        <v>2000</v>
      </c>
      <c r="F417" s="6">
        <v>0.025092592592592593</v>
      </c>
      <c r="G417" s="6">
        <v>0.05541666666666667</v>
      </c>
    </row>
    <row r="418" spans="1:7" ht="15">
      <c r="A418" s="109">
        <v>33003</v>
      </c>
      <c r="B418" t="s">
        <v>816</v>
      </c>
      <c r="C418" t="s">
        <v>669</v>
      </c>
      <c r="D418" s="8" t="s">
        <v>1</v>
      </c>
      <c r="E418" s="8">
        <v>2000</v>
      </c>
      <c r="F418" s="6">
        <v>0.02259259259259259</v>
      </c>
      <c r="G418" s="6">
        <v>0.07800925925925926</v>
      </c>
    </row>
    <row r="419" ht="15">
      <c r="A419" s="108">
        <v>22</v>
      </c>
    </row>
    <row r="420" spans="1:7" ht="15">
      <c r="A420" s="109">
        <v>32701</v>
      </c>
      <c r="B420" t="s">
        <v>825</v>
      </c>
      <c r="C420" t="s">
        <v>3</v>
      </c>
      <c r="D420" s="8" t="s">
        <v>2</v>
      </c>
      <c r="E420" s="8">
        <v>2002</v>
      </c>
      <c r="F420" s="6">
        <v>0.026550925925925926</v>
      </c>
      <c r="G420" s="6">
        <v>0.026550925925925926</v>
      </c>
    </row>
    <row r="421" spans="1:7" ht="15">
      <c r="A421" s="109">
        <v>32702</v>
      </c>
      <c r="B421" t="s">
        <v>837</v>
      </c>
      <c r="C421" t="s">
        <v>3</v>
      </c>
      <c r="D421" s="8" t="s">
        <v>2</v>
      </c>
      <c r="E421" s="8">
        <v>2000</v>
      </c>
      <c r="F421" s="6">
        <v>0.024895833333333336</v>
      </c>
      <c r="G421" s="6">
        <v>0.05144675925925926</v>
      </c>
    </row>
    <row r="422" spans="1:7" ht="15">
      <c r="A422" s="109">
        <v>32703</v>
      </c>
      <c r="B422" t="s">
        <v>846</v>
      </c>
      <c r="C422" t="s">
        <v>676</v>
      </c>
      <c r="D422" s="8" t="s">
        <v>2</v>
      </c>
      <c r="E422" s="8">
        <v>2002</v>
      </c>
      <c r="F422" s="6">
        <v>0.03326388888888889</v>
      </c>
      <c r="G422" s="6">
        <v>0.08471064814814815</v>
      </c>
    </row>
    <row r="423" ht="15">
      <c r="A423" s="108">
        <v>23</v>
      </c>
    </row>
    <row r="424" spans="1:8" ht="15">
      <c r="A424" s="109">
        <v>31701</v>
      </c>
      <c r="B424" t="s">
        <v>842</v>
      </c>
      <c r="C424" t="s">
        <v>621</v>
      </c>
      <c r="D424" s="8" t="s">
        <v>12</v>
      </c>
      <c r="E424" s="8">
        <v>2002</v>
      </c>
      <c r="F424" s="6">
        <v>0.035625</v>
      </c>
      <c r="G424" s="6">
        <v>0.035625</v>
      </c>
      <c r="H424" s="8">
        <v>23</v>
      </c>
    </row>
    <row r="425" spans="1:8" ht="15">
      <c r="A425" s="109">
        <v>31702</v>
      </c>
      <c r="B425" t="s">
        <v>836</v>
      </c>
      <c r="C425" t="s">
        <v>621</v>
      </c>
      <c r="D425" s="8" t="s">
        <v>2</v>
      </c>
      <c r="E425" s="8">
        <v>2002</v>
      </c>
      <c r="F425" s="6">
        <v>0.03040509259259259</v>
      </c>
      <c r="G425" s="6">
        <v>0.06603009259259258</v>
      </c>
      <c r="H425" s="8">
        <v>23</v>
      </c>
    </row>
    <row r="426" spans="1:8" ht="15">
      <c r="A426" s="109">
        <v>31703</v>
      </c>
      <c r="B426" t="s">
        <v>823</v>
      </c>
      <c r="C426" t="s">
        <v>621</v>
      </c>
      <c r="D426" s="8" t="s">
        <v>1</v>
      </c>
      <c r="E426" s="8">
        <v>2001</v>
      </c>
      <c r="F426" s="6">
        <v>0.024548611111111115</v>
      </c>
      <c r="G426" s="6">
        <v>0.0905787037037037</v>
      </c>
      <c r="H426" s="8">
        <v>23</v>
      </c>
    </row>
    <row r="427" ht="15">
      <c r="A427" s="108">
        <v>24</v>
      </c>
    </row>
    <row r="428" spans="1:7" ht="15">
      <c r="A428" s="109">
        <v>32901</v>
      </c>
      <c r="B428" t="s">
        <v>502</v>
      </c>
      <c r="C428" t="s">
        <v>442</v>
      </c>
      <c r="D428" s="8" t="s">
        <v>2</v>
      </c>
      <c r="E428" s="8">
        <v>2001</v>
      </c>
      <c r="F428" s="6">
        <v>0.024733796296296295</v>
      </c>
      <c r="G428" s="6">
        <v>0.024733796296296295</v>
      </c>
    </row>
    <row r="429" spans="1:7" ht="15">
      <c r="A429" s="109">
        <v>32902</v>
      </c>
      <c r="B429" t="s">
        <v>508</v>
      </c>
      <c r="C429" t="s">
        <v>442</v>
      </c>
      <c r="D429" s="8" t="s">
        <v>12</v>
      </c>
      <c r="E429" s="8">
        <v>2002</v>
      </c>
      <c r="F429" s="6">
        <v>0.030474537037037036</v>
      </c>
      <c r="G429" s="6">
        <v>0.05520833333333333</v>
      </c>
    </row>
    <row r="430" spans="1:7" ht="15">
      <c r="A430" s="109">
        <v>32903</v>
      </c>
      <c r="B430" t="s">
        <v>844</v>
      </c>
      <c r="C430" t="s">
        <v>607</v>
      </c>
      <c r="D430" s="8" t="s">
        <v>2</v>
      </c>
      <c r="E430" s="8">
        <v>2002</v>
      </c>
      <c r="F430" s="6">
        <v>0.037766203703703705</v>
      </c>
      <c r="G430" s="6">
        <v>0.09297453703703705</v>
      </c>
    </row>
    <row r="431" ht="15">
      <c r="A431" s="108">
        <v>31</v>
      </c>
    </row>
    <row r="432" spans="1:8" ht="15">
      <c r="A432" s="109">
        <v>32601</v>
      </c>
      <c r="B432" t="s">
        <v>503</v>
      </c>
      <c r="C432" t="s">
        <v>7</v>
      </c>
      <c r="D432" s="8" t="s">
        <v>2</v>
      </c>
      <c r="E432" s="8">
        <v>2002</v>
      </c>
      <c r="F432" s="8" t="s">
        <v>220</v>
      </c>
      <c r="H432" s="8" t="s">
        <v>220</v>
      </c>
    </row>
    <row r="433" spans="1:8" ht="15">
      <c r="A433" s="109">
        <v>32602</v>
      </c>
      <c r="B433" t="s">
        <v>840</v>
      </c>
      <c r="C433" t="s">
        <v>7</v>
      </c>
      <c r="D433" s="8" t="s">
        <v>12</v>
      </c>
      <c r="E433" s="8">
        <v>2002</v>
      </c>
      <c r="F433" s="6">
        <v>0.029826388888888892</v>
      </c>
      <c r="H433" s="8" t="s">
        <v>559</v>
      </c>
    </row>
    <row r="434" spans="1:6" ht="15">
      <c r="A434" s="109">
        <v>32603</v>
      </c>
      <c r="B434" t="s">
        <v>847</v>
      </c>
      <c r="C434" t="s">
        <v>754</v>
      </c>
      <c r="D434" s="8" t="s">
        <v>2</v>
      </c>
      <c r="E434" s="8">
        <v>2001</v>
      </c>
      <c r="F434" s="6">
        <v>0.029976851851851852</v>
      </c>
    </row>
  </sheetData>
  <sheetProtection/>
  <autoFilter ref="A4:A434"/>
  <mergeCells count="2">
    <mergeCell ref="B2:G2"/>
    <mergeCell ref="A3:G3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142"/>
  <sheetViews>
    <sheetView zoomScalePageLayoutView="0" workbookViewId="0" topLeftCell="A7">
      <selection activeCell="O14" sqref="O14"/>
    </sheetView>
  </sheetViews>
  <sheetFormatPr defaultColWidth="9.140625" defaultRowHeight="15"/>
  <cols>
    <col min="1" max="1" width="6.57421875" style="8" customWidth="1"/>
    <col min="2" max="2" width="22.28125" style="0" customWidth="1"/>
    <col min="3" max="3" width="19.57421875" style="0" customWidth="1"/>
    <col min="4" max="4" width="7.00390625" style="8" customWidth="1"/>
    <col min="5" max="5" width="7.140625" style="8" customWidth="1"/>
    <col min="6" max="6" width="7.421875" style="8" customWidth="1"/>
    <col min="7" max="7" width="7.8515625" style="8" customWidth="1"/>
    <col min="8" max="8" width="9.140625" style="8" customWidth="1"/>
    <col min="9" max="9" width="7.7109375" style="8" customWidth="1"/>
    <col min="10" max="10" width="7.28125" style="8" customWidth="1"/>
    <col min="11" max="14" width="9.140625" style="11" customWidth="1"/>
  </cols>
  <sheetData>
    <row r="2" spans="1:8" ht="18">
      <c r="A2" s="556" t="s">
        <v>910</v>
      </c>
      <c r="B2" s="556"/>
      <c r="C2" s="556"/>
      <c r="D2" s="556"/>
      <c r="E2" s="556"/>
      <c r="F2" s="556"/>
      <c r="G2" s="556"/>
      <c r="H2" s="556"/>
    </row>
    <row r="3" spans="1:7" ht="18">
      <c r="A3" s="556" t="s">
        <v>1000</v>
      </c>
      <c r="B3" s="556"/>
      <c r="C3" s="556"/>
      <c r="D3" s="556"/>
      <c r="E3" s="556"/>
      <c r="F3" s="556"/>
      <c r="G3" s="556"/>
    </row>
    <row r="4" spans="1:7" ht="18">
      <c r="A4" s="107" t="s">
        <v>545</v>
      </c>
      <c r="B4" s="112" t="s">
        <v>1001</v>
      </c>
      <c r="C4" s="113"/>
      <c r="D4" s="112"/>
      <c r="E4" s="112"/>
      <c r="F4" s="112" t="s">
        <v>912</v>
      </c>
      <c r="G4" s="112"/>
    </row>
    <row r="6" spans="1:10" ht="15.75">
      <c r="A6" s="26" t="s">
        <v>69</v>
      </c>
      <c r="B6" t="s">
        <v>70</v>
      </c>
      <c r="C6" t="s">
        <v>71</v>
      </c>
      <c r="D6" s="8" t="s">
        <v>72</v>
      </c>
      <c r="E6" s="8" t="s">
        <v>524</v>
      </c>
      <c r="F6" s="8" t="s">
        <v>198</v>
      </c>
      <c r="G6" s="8" t="s">
        <v>74</v>
      </c>
      <c r="H6" s="8" t="s">
        <v>75</v>
      </c>
      <c r="I6" s="8" t="s">
        <v>48</v>
      </c>
      <c r="J6" s="100" t="s">
        <v>53</v>
      </c>
    </row>
    <row r="7" spans="1:12" ht="15.75">
      <c r="A7" s="2">
        <v>1</v>
      </c>
      <c r="B7" t="s">
        <v>538</v>
      </c>
      <c r="C7" t="s">
        <v>607</v>
      </c>
      <c r="D7" s="8" t="s">
        <v>1</v>
      </c>
      <c r="E7" s="8">
        <v>153</v>
      </c>
      <c r="F7" s="8">
        <v>2000</v>
      </c>
      <c r="G7" s="8">
        <v>0</v>
      </c>
      <c r="H7" s="6">
        <v>0.01834490740740741</v>
      </c>
      <c r="I7" s="8">
        <v>1</v>
      </c>
      <c r="K7" s="11">
        <f>200-H7/H$7*100</f>
        <v>100</v>
      </c>
      <c r="L7" s="11">
        <f>1.5*$K7</f>
        <v>150</v>
      </c>
    </row>
    <row r="8" spans="1:12" ht="15.75">
      <c r="A8" s="2">
        <v>2</v>
      </c>
      <c r="B8" t="s">
        <v>22</v>
      </c>
      <c r="C8" t="s">
        <v>3</v>
      </c>
      <c r="D8" s="8" t="s">
        <v>1</v>
      </c>
      <c r="E8" s="8">
        <v>151</v>
      </c>
      <c r="F8" s="8">
        <v>2001</v>
      </c>
      <c r="G8" s="8">
        <v>0</v>
      </c>
      <c r="H8" s="6">
        <v>0.019467592592592595</v>
      </c>
      <c r="I8" s="8">
        <v>2</v>
      </c>
      <c r="K8" s="11">
        <f aca="true" t="shared" si="0" ref="K8:K33">200-H8/H$7*100</f>
        <v>93.88012618296531</v>
      </c>
      <c r="L8" s="11">
        <f aca="true" t="shared" si="1" ref="L8:L33">1.5*$K8</f>
        <v>140.82018927444796</v>
      </c>
    </row>
    <row r="9" spans="1:12" ht="15.75">
      <c r="A9" s="2">
        <v>3</v>
      </c>
      <c r="B9" t="s">
        <v>21</v>
      </c>
      <c r="C9" t="s">
        <v>667</v>
      </c>
      <c r="D9" s="8" t="s">
        <v>1</v>
      </c>
      <c r="E9" s="8">
        <v>164</v>
      </c>
      <c r="F9" s="8">
        <v>2000</v>
      </c>
      <c r="G9" s="8">
        <v>0</v>
      </c>
      <c r="H9" s="6">
        <v>0.019664351851851853</v>
      </c>
      <c r="I9" s="8">
        <v>3</v>
      </c>
      <c r="K9" s="11">
        <f t="shared" si="0"/>
        <v>92.80757097791799</v>
      </c>
      <c r="L9" s="11">
        <f t="shared" si="1"/>
        <v>139.211356466877</v>
      </c>
    </row>
    <row r="10" spans="1:12" ht="15.75">
      <c r="A10" s="2">
        <v>4</v>
      </c>
      <c r="B10" t="s">
        <v>662</v>
      </c>
      <c r="C10" t="s">
        <v>611</v>
      </c>
      <c r="D10" s="8" t="s">
        <v>2</v>
      </c>
      <c r="E10" s="8">
        <v>158</v>
      </c>
      <c r="F10" s="8">
        <v>2002</v>
      </c>
      <c r="G10" s="8">
        <v>0</v>
      </c>
      <c r="H10" s="6">
        <v>0.020358796296296295</v>
      </c>
      <c r="I10" s="8">
        <v>4</v>
      </c>
      <c r="K10" s="11">
        <f t="shared" si="0"/>
        <v>89.02208201892748</v>
      </c>
      <c r="L10" s="11">
        <f t="shared" si="1"/>
        <v>133.53312302839123</v>
      </c>
    </row>
    <row r="11" spans="1:14" s="16" customFormat="1" ht="15.75">
      <c r="A11" s="7">
        <v>5</v>
      </c>
      <c r="B11" s="16" t="s">
        <v>23</v>
      </c>
      <c r="C11" s="16" t="s">
        <v>7</v>
      </c>
      <c r="D11" s="17" t="s">
        <v>1</v>
      </c>
      <c r="E11" s="17">
        <v>162</v>
      </c>
      <c r="F11" s="17">
        <v>2001</v>
      </c>
      <c r="G11" s="17">
        <v>1</v>
      </c>
      <c r="H11" s="125">
        <v>0.020381944444444446</v>
      </c>
      <c r="I11" s="17">
        <v>5</v>
      </c>
      <c r="J11" s="17">
        <v>133.34</v>
      </c>
      <c r="K11" s="42">
        <f t="shared" si="0"/>
        <v>88.89589905362779</v>
      </c>
      <c r="L11" s="42">
        <f t="shared" si="1"/>
        <v>133.3438485804417</v>
      </c>
      <c r="M11" s="42"/>
      <c r="N11" s="42"/>
    </row>
    <row r="12" spans="1:12" ht="15.75">
      <c r="A12" s="2">
        <v>6</v>
      </c>
      <c r="B12" t="s">
        <v>463</v>
      </c>
      <c r="C12" t="s">
        <v>5</v>
      </c>
      <c r="D12" s="8" t="s">
        <v>1</v>
      </c>
      <c r="E12" s="8">
        <v>159</v>
      </c>
      <c r="F12" s="8">
        <v>2000</v>
      </c>
      <c r="G12" s="8">
        <v>0</v>
      </c>
      <c r="H12" s="6">
        <v>0.020891203703703703</v>
      </c>
      <c r="I12" s="8">
        <v>6</v>
      </c>
      <c r="K12" s="11">
        <f t="shared" si="0"/>
        <v>86.11987381703472</v>
      </c>
      <c r="L12" s="11">
        <f t="shared" si="1"/>
        <v>129.17981072555207</v>
      </c>
    </row>
    <row r="13" spans="1:12" ht="15.75">
      <c r="A13" s="2">
        <v>7</v>
      </c>
      <c r="B13" t="s">
        <v>852</v>
      </c>
      <c r="C13" t="s">
        <v>607</v>
      </c>
      <c r="D13" s="8" t="s">
        <v>1</v>
      </c>
      <c r="E13" s="8">
        <v>148</v>
      </c>
      <c r="F13" s="8">
        <v>2001</v>
      </c>
      <c r="G13" s="8">
        <v>0</v>
      </c>
      <c r="H13" s="6">
        <v>0.02146990740740741</v>
      </c>
      <c r="I13" s="8">
        <v>7</v>
      </c>
      <c r="K13" s="11">
        <f t="shared" si="0"/>
        <v>82.9652996845426</v>
      </c>
      <c r="L13" s="11">
        <f t="shared" si="1"/>
        <v>124.4479495268139</v>
      </c>
    </row>
    <row r="14" spans="1:14" s="16" customFormat="1" ht="15.75">
      <c r="A14" s="7">
        <v>8</v>
      </c>
      <c r="B14" s="16" t="s">
        <v>29</v>
      </c>
      <c r="C14" s="16" t="s">
        <v>7</v>
      </c>
      <c r="D14" s="17" t="s">
        <v>1</v>
      </c>
      <c r="E14" s="17">
        <v>107</v>
      </c>
      <c r="F14" s="17">
        <v>2002</v>
      </c>
      <c r="G14" s="17">
        <v>0</v>
      </c>
      <c r="H14" s="125">
        <v>0.02181712962962963</v>
      </c>
      <c r="I14" s="17">
        <v>8</v>
      </c>
      <c r="J14" s="17">
        <v>121.61</v>
      </c>
      <c r="K14" s="42">
        <f t="shared" si="0"/>
        <v>81.07255520504732</v>
      </c>
      <c r="L14" s="42">
        <f t="shared" si="1"/>
        <v>121.60883280757099</v>
      </c>
      <c r="M14" s="42"/>
      <c r="N14" s="42"/>
    </row>
    <row r="15" spans="1:12" ht="15.75">
      <c r="A15" s="2">
        <v>9</v>
      </c>
      <c r="B15" t="s">
        <v>727</v>
      </c>
      <c r="C15" t="s">
        <v>669</v>
      </c>
      <c r="D15" s="8" t="s">
        <v>1</v>
      </c>
      <c r="E15" s="8">
        <v>122</v>
      </c>
      <c r="F15" s="8">
        <v>2002</v>
      </c>
      <c r="G15" s="8">
        <v>0</v>
      </c>
      <c r="H15" s="6">
        <v>0.0218287037037037</v>
      </c>
      <c r="I15" s="8">
        <v>9</v>
      </c>
      <c r="K15" s="11">
        <f t="shared" si="0"/>
        <v>81.0094637223975</v>
      </c>
      <c r="L15" s="11">
        <f t="shared" si="1"/>
        <v>121.51419558359625</v>
      </c>
    </row>
    <row r="16" spans="1:12" ht="15.75">
      <c r="A16" s="2">
        <v>10</v>
      </c>
      <c r="B16" t="s">
        <v>679</v>
      </c>
      <c r="C16" t="s">
        <v>667</v>
      </c>
      <c r="D16" s="8" t="s">
        <v>2</v>
      </c>
      <c r="E16" s="8">
        <v>135</v>
      </c>
      <c r="F16" s="8">
        <v>2001</v>
      </c>
      <c r="G16" s="8">
        <v>0</v>
      </c>
      <c r="H16" s="6">
        <v>0.0218287037037037</v>
      </c>
      <c r="I16" s="8">
        <v>9</v>
      </c>
      <c r="K16" s="11">
        <f t="shared" si="0"/>
        <v>81.0094637223975</v>
      </c>
      <c r="L16" s="11">
        <f t="shared" si="1"/>
        <v>121.51419558359625</v>
      </c>
    </row>
    <row r="17" spans="1:12" ht="15.75">
      <c r="A17" s="2">
        <v>11</v>
      </c>
      <c r="B17" t="s">
        <v>853</v>
      </c>
      <c r="C17" t="s">
        <v>611</v>
      </c>
      <c r="D17" s="8" t="s">
        <v>1</v>
      </c>
      <c r="E17" s="8">
        <v>140</v>
      </c>
      <c r="F17" s="8">
        <v>2000</v>
      </c>
      <c r="G17" s="8">
        <v>0</v>
      </c>
      <c r="H17" s="6">
        <v>0.021956018518518517</v>
      </c>
      <c r="I17" s="8">
        <v>11</v>
      </c>
      <c r="K17" s="11">
        <f t="shared" si="0"/>
        <v>80.31545741324923</v>
      </c>
      <c r="L17" s="11">
        <f t="shared" si="1"/>
        <v>120.47318611987384</v>
      </c>
    </row>
    <row r="18" spans="1:12" ht="15.75">
      <c r="A18" s="2">
        <v>12</v>
      </c>
      <c r="B18" t="s">
        <v>26</v>
      </c>
      <c r="C18" t="s">
        <v>3</v>
      </c>
      <c r="D18" s="8" t="s">
        <v>1</v>
      </c>
      <c r="E18" s="8">
        <v>119</v>
      </c>
      <c r="F18" s="8">
        <v>2001</v>
      </c>
      <c r="G18" s="8">
        <v>1</v>
      </c>
      <c r="H18" s="6">
        <v>0.02200231481481482</v>
      </c>
      <c r="I18" s="8">
        <v>12</v>
      </c>
      <c r="K18" s="11">
        <f t="shared" si="0"/>
        <v>80.06309148264985</v>
      </c>
      <c r="L18" s="11">
        <f t="shared" si="1"/>
        <v>120.09463722397479</v>
      </c>
    </row>
    <row r="19" spans="1:12" ht="15.75">
      <c r="A19" s="2">
        <v>13</v>
      </c>
      <c r="B19" t="s">
        <v>539</v>
      </c>
      <c r="C19" t="s">
        <v>607</v>
      </c>
      <c r="D19" s="8" t="s">
        <v>1</v>
      </c>
      <c r="E19" s="8">
        <v>115</v>
      </c>
      <c r="F19" s="8">
        <v>2000</v>
      </c>
      <c r="G19" s="8">
        <v>1</v>
      </c>
      <c r="H19" s="6">
        <v>0.022118055555555557</v>
      </c>
      <c r="I19" s="8">
        <v>13</v>
      </c>
      <c r="K19" s="11">
        <f t="shared" si="0"/>
        <v>79.43217665615143</v>
      </c>
      <c r="L19" s="11">
        <f t="shared" si="1"/>
        <v>119.14826498422714</v>
      </c>
    </row>
    <row r="20" spans="1:12" ht="15.75">
      <c r="A20" s="2">
        <v>14</v>
      </c>
      <c r="B20" t="s">
        <v>680</v>
      </c>
      <c r="C20" t="s">
        <v>611</v>
      </c>
      <c r="D20" s="8" t="s">
        <v>1</v>
      </c>
      <c r="E20" s="8">
        <v>117</v>
      </c>
      <c r="F20" s="8">
        <v>2001</v>
      </c>
      <c r="G20" s="8">
        <v>0</v>
      </c>
      <c r="H20" s="6">
        <v>0.02280092592592593</v>
      </c>
      <c r="I20" s="8">
        <v>14</v>
      </c>
      <c r="K20" s="11">
        <f t="shared" si="0"/>
        <v>75.70977917981072</v>
      </c>
      <c r="L20" s="11">
        <f t="shared" si="1"/>
        <v>113.56466876971609</v>
      </c>
    </row>
    <row r="21" spans="1:12" ht="15.75">
      <c r="A21" s="2">
        <v>15</v>
      </c>
      <c r="B21" t="s">
        <v>540</v>
      </c>
      <c r="C21" t="s">
        <v>607</v>
      </c>
      <c r="D21" s="8" t="s">
        <v>1</v>
      </c>
      <c r="E21" s="8">
        <v>105</v>
      </c>
      <c r="F21" s="8">
        <v>2000</v>
      </c>
      <c r="G21" s="8">
        <v>2</v>
      </c>
      <c r="H21" s="6">
        <v>0.02287037037037037</v>
      </c>
      <c r="I21" s="8">
        <v>15</v>
      </c>
      <c r="K21" s="11">
        <f t="shared" si="0"/>
        <v>75.3312302839117</v>
      </c>
      <c r="L21" s="11">
        <f t="shared" si="1"/>
        <v>112.99684542586755</v>
      </c>
    </row>
    <row r="22" spans="1:12" ht="15.75">
      <c r="A22" s="2">
        <v>16</v>
      </c>
      <c r="B22" t="s">
        <v>697</v>
      </c>
      <c r="C22" t="s">
        <v>667</v>
      </c>
      <c r="D22" s="8" t="s">
        <v>2</v>
      </c>
      <c r="E22" s="8">
        <v>111</v>
      </c>
      <c r="F22" s="8">
        <v>2001</v>
      </c>
      <c r="G22" s="8">
        <v>0</v>
      </c>
      <c r="H22" s="6">
        <v>0.02297453703703704</v>
      </c>
      <c r="I22" s="8">
        <v>16</v>
      </c>
      <c r="K22" s="11">
        <f t="shared" si="0"/>
        <v>74.76340694006309</v>
      </c>
      <c r="L22" s="11">
        <f t="shared" si="1"/>
        <v>112.14511041009465</v>
      </c>
    </row>
    <row r="23" spans="1:12" ht="15.75">
      <c r="A23" s="2">
        <v>17</v>
      </c>
      <c r="B23" t="s">
        <v>668</v>
      </c>
      <c r="C23" t="s">
        <v>669</v>
      </c>
      <c r="D23" s="8" t="s">
        <v>1</v>
      </c>
      <c r="E23" s="8">
        <v>160</v>
      </c>
      <c r="F23" s="8">
        <v>2001</v>
      </c>
      <c r="G23" s="8">
        <v>2</v>
      </c>
      <c r="H23" s="6">
        <v>0.023194444444444445</v>
      </c>
      <c r="I23" s="8">
        <v>17</v>
      </c>
      <c r="K23" s="11">
        <f t="shared" si="0"/>
        <v>73.5646687697161</v>
      </c>
      <c r="L23" s="11">
        <f t="shared" si="1"/>
        <v>110.34700315457417</v>
      </c>
    </row>
    <row r="24" spans="1:12" ht="15.75">
      <c r="A24" s="2">
        <v>18</v>
      </c>
      <c r="B24" t="s">
        <v>24</v>
      </c>
      <c r="C24" t="s">
        <v>3</v>
      </c>
      <c r="D24" s="8" t="s">
        <v>2</v>
      </c>
      <c r="E24" s="8">
        <v>133</v>
      </c>
      <c r="F24" s="8">
        <v>2000</v>
      </c>
      <c r="G24" s="8">
        <v>2</v>
      </c>
      <c r="H24" s="6">
        <v>0.023738425925925923</v>
      </c>
      <c r="I24" s="8">
        <v>18</v>
      </c>
      <c r="K24" s="11">
        <f t="shared" si="0"/>
        <v>70.59936908517355</v>
      </c>
      <c r="L24" s="11">
        <f t="shared" si="1"/>
        <v>105.89905362776032</v>
      </c>
    </row>
    <row r="25" spans="1:12" ht="15.75">
      <c r="A25" s="2">
        <v>19</v>
      </c>
      <c r="B25" t="s">
        <v>461</v>
      </c>
      <c r="C25" t="s">
        <v>460</v>
      </c>
      <c r="D25" s="8" t="s">
        <v>1</v>
      </c>
      <c r="E25" s="8">
        <v>146</v>
      </c>
      <c r="F25" s="8">
        <v>2002</v>
      </c>
      <c r="G25" s="8">
        <v>4</v>
      </c>
      <c r="H25" s="6">
        <v>0.02377314814814815</v>
      </c>
      <c r="I25" s="8">
        <v>19</v>
      </c>
      <c r="K25" s="11">
        <f t="shared" si="0"/>
        <v>70.41009463722398</v>
      </c>
      <c r="L25" s="11">
        <f t="shared" si="1"/>
        <v>105.61514195583597</v>
      </c>
    </row>
    <row r="26" spans="1:12" ht="15.75">
      <c r="A26" s="2">
        <v>20</v>
      </c>
      <c r="B26" t="s">
        <v>462</v>
      </c>
      <c r="C26" t="s">
        <v>460</v>
      </c>
      <c r="D26" s="8" t="s">
        <v>2</v>
      </c>
      <c r="E26" s="8">
        <v>123</v>
      </c>
      <c r="F26" s="8">
        <v>2002</v>
      </c>
      <c r="G26" s="8">
        <v>7</v>
      </c>
      <c r="H26" s="6">
        <v>0.023842592592592596</v>
      </c>
      <c r="I26" s="8">
        <v>20</v>
      </c>
      <c r="K26" s="11">
        <f t="shared" si="0"/>
        <v>70.03154574132492</v>
      </c>
      <c r="L26" s="11">
        <f t="shared" si="1"/>
        <v>105.04731861198738</v>
      </c>
    </row>
    <row r="27" spans="1:14" s="16" customFormat="1" ht="15.75">
      <c r="A27" s="7">
        <v>21</v>
      </c>
      <c r="B27" s="16" t="s">
        <v>25</v>
      </c>
      <c r="C27" s="16" t="s">
        <v>7</v>
      </c>
      <c r="D27" s="17" t="s">
        <v>1</v>
      </c>
      <c r="E27" s="17">
        <v>147</v>
      </c>
      <c r="F27" s="17">
        <v>2001</v>
      </c>
      <c r="G27" s="17">
        <v>1</v>
      </c>
      <c r="H27" s="125">
        <v>0.02388888888888889</v>
      </c>
      <c r="I27" s="17">
        <v>21</v>
      </c>
      <c r="J27" s="17">
        <v>104.67</v>
      </c>
      <c r="K27" s="42">
        <f t="shared" si="0"/>
        <v>69.77917981072557</v>
      </c>
      <c r="L27" s="42">
        <f t="shared" si="1"/>
        <v>104.66876971608835</v>
      </c>
      <c r="M27" s="42"/>
      <c r="N27" s="42"/>
    </row>
    <row r="28" spans="1:12" ht="15.75">
      <c r="A28" s="2">
        <v>22</v>
      </c>
      <c r="B28" t="s">
        <v>690</v>
      </c>
      <c r="C28" t="s">
        <v>676</v>
      </c>
      <c r="D28" s="8" t="s">
        <v>2</v>
      </c>
      <c r="E28" s="8">
        <v>106</v>
      </c>
      <c r="F28" s="8">
        <v>2002</v>
      </c>
      <c r="G28" s="8">
        <v>2</v>
      </c>
      <c r="H28" s="6">
        <v>0.023912037037037034</v>
      </c>
      <c r="I28" s="8">
        <v>22</v>
      </c>
      <c r="K28" s="11">
        <f t="shared" si="0"/>
        <v>69.65299684542589</v>
      </c>
      <c r="L28" s="11">
        <f t="shared" si="1"/>
        <v>104.47949526813883</v>
      </c>
    </row>
    <row r="29" spans="1:12" ht="15.75">
      <c r="A29" s="2">
        <v>23</v>
      </c>
      <c r="B29" t="s">
        <v>664</v>
      </c>
      <c r="C29" t="s">
        <v>665</v>
      </c>
      <c r="D29" s="8" t="s">
        <v>2</v>
      </c>
      <c r="E29" s="8">
        <v>143</v>
      </c>
      <c r="F29" s="8">
        <v>2000</v>
      </c>
      <c r="G29" s="8">
        <v>2</v>
      </c>
      <c r="H29" s="6">
        <v>0.02398148148148148</v>
      </c>
      <c r="I29" s="8">
        <v>23</v>
      </c>
      <c r="K29" s="11">
        <f t="shared" si="0"/>
        <v>69.27444794952683</v>
      </c>
      <c r="L29" s="11">
        <f t="shared" si="1"/>
        <v>103.91167192429025</v>
      </c>
    </row>
    <row r="30" spans="1:12" ht="15.75">
      <c r="A30" s="2">
        <v>24</v>
      </c>
      <c r="B30" t="s">
        <v>675</v>
      </c>
      <c r="C30" t="s">
        <v>676</v>
      </c>
      <c r="D30" s="8" t="s">
        <v>1</v>
      </c>
      <c r="E30" s="8">
        <v>157</v>
      </c>
      <c r="F30" s="8">
        <v>2001</v>
      </c>
      <c r="G30" s="8">
        <v>2</v>
      </c>
      <c r="H30" s="6">
        <v>0.024085648148148148</v>
      </c>
      <c r="I30" s="8">
        <v>24</v>
      </c>
      <c r="K30" s="11">
        <f t="shared" si="0"/>
        <v>68.70662460567826</v>
      </c>
      <c r="L30" s="11">
        <f t="shared" si="1"/>
        <v>103.05993690851739</v>
      </c>
    </row>
    <row r="31" spans="1:12" ht="15.75">
      <c r="A31" s="2">
        <v>25</v>
      </c>
      <c r="B31" t="s">
        <v>855</v>
      </c>
      <c r="C31" t="s">
        <v>856</v>
      </c>
      <c r="D31" s="8" t="s">
        <v>1</v>
      </c>
      <c r="E31" s="8">
        <v>161</v>
      </c>
      <c r="F31" s="8">
        <v>2000</v>
      </c>
      <c r="G31" s="8">
        <v>4</v>
      </c>
      <c r="H31" s="6">
        <v>0.024201388888888887</v>
      </c>
      <c r="I31" s="8">
        <v>25</v>
      </c>
      <c r="K31" s="11">
        <f t="shared" si="0"/>
        <v>68.07570977917985</v>
      </c>
      <c r="L31" s="11">
        <f t="shared" si="1"/>
        <v>102.11356466876977</v>
      </c>
    </row>
    <row r="32" spans="1:12" ht="15.75">
      <c r="A32" s="2">
        <v>26</v>
      </c>
      <c r="B32" t="s">
        <v>466</v>
      </c>
      <c r="C32" t="s">
        <v>5</v>
      </c>
      <c r="D32" s="8" t="s">
        <v>2</v>
      </c>
      <c r="E32" s="8">
        <v>142</v>
      </c>
      <c r="F32" s="8">
        <v>2002</v>
      </c>
      <c r="G32" s="8">
        <v>0</v>
      </c>
      <c r="H32" s="6">
        <v>0.024305555555555556</v>
      </c>
      <c r="I32" s="8">
        <v>26</v>
      </c>
      <c r="K32" s="11">
        <f t="shared" si="0"/>
        <v>67.50788643533124</v>
      </c>
      <c r="L32" s="11">
        <f t="shared" si="1"/>
        <v>101.26182965299687</v>
      </c>
    </row>
    <row r="33" spans="1:14" s="16" customFormat="1" ht="15.75">
      <c r="A33" s="7">
        <v>27</v>
      </c>
      <c r="B33" s="16" t="s">
        <v>28</v>
      </c>
      <c r="C33" s="16" t="s">
        <v>7</v>
      </c>
      <c r="D33" s="17" t="s">
        <v>1</v>
      </c>
      <c r="E33" s="17">
        <v>131</v>
      </c>
      <c r="F33" s="17">
        <v>2001</v>
      </c>
      <c r="G33" s="17">
        <v>2</v>
      </c>
      <c r="H33" s="125">
        <v>0.02440972222222222</v>
      </c>
      <c r="I33" s="17">
        <v>27</v>
      </c>
      <c r="J33" s="17">
        <v>100.41</v>
      </c>
      <c r="K33" s="42">
        <f t="shared" si="0"/>
        <v>66.94006309148267</v>
      </c>
      <c r="L33" s="42">
        <f t="shared" si="1"/>
        <v>100.410094637224</v>
      </c>
      <c r="M33" s="42"/>
      <c r="N33" s="42"/>
    </row>
    <row r="34" spans="1:9" ht="15.75">
      <c r="A34" s="2">
        <v>28</v>
      </c>
      <c r="B34" t="s">
        <v>711</v>
      </c>
      <c r="C34" t="s">
        <v>625</v>
      </c>
      <c r="D34" s="8" t="s">
        <v>1</v>
      </c>
      <c r="E34" s="8">
        <v>120</v>
      </c>
      <c r="F34" s="8">
        <v>2000</v>
      </c>
      <c r="G34" s="8">
        <v>0</v>
      </c>
      <c r="H34" s="6">
        <v>0.024467592592592593</v>
      </c>
      <c r="I34" s="8">
        <v>28</v>
      </c>
    </row>
    <row r="35" spans="1:9" ht="15.75">
      <c r="A35" s="2">
        <v>29</v>
      </c>
      <c r="B35" t="s">
        <v>459</v>
      </c>
      <c r="C35" t="s">
        <v>460</v>
      </c>
      <c r="D35" s="8" t="s">
        <v>1</v>
      </c>
      <c r="E35" s="8">
        <v>152</v>
      </c>
      <c r="F35" s="8">
        <v>2001</v>
      </c>
      <c r="G35" s="8">
        <v>3</v>
      </c>
      <c r="H35" s="6">
        <v>0.02449074074074074</v>
      </c>
      <c r="I35" s="8">
        <v>29</v>
      </c>
    </row>
    <row r="36" spans="1:9" ht="15.75">
      <c r="A36" s="2">
        <v>30</v>
      </c>
      <c r="B36" t="s">
        <v>672</v>
      </c>
      <c r="C36" t="s">
        <v>669</v>
      </c>
      <c r="D36" s="8" t="s">
        <v>1</v>
      </c>
      <c r="E36" s="8">
        <v>136</v>
      </c>
      <c r="F36" s="8">
        <v>2000</v>
      </c>
      <c r="G36" s="8">
        <v>1</v>
      </c>
      <c r="H36" s="6">
        <v>0.024710648148148148</v>
      </c>
      <c r="I36" s="8">
        <v>30</v>
      </c>
    </row>
    <row r="37" spans="1:9" ht="15.75">
      <c r="A37" s="2">
        <v>31</v>
      </c>
      <c r="B37" t="s">
        <v>701</v>
      </c>
      <c r="C37" t="s">
        <v>858</v>
      </c>
      <c r="D37" s="8" t="s">
        <v>2</v>
      </c>
      <c r="E37" s="8">
        <v>126</v>
      </c>
      <c r="F37" s="8">
        <v>2000</v>
      </c>
      <c r="G37" s="8">
        <v>1</v>
      </c>
      <c r="H37" s="6">
        <v>0.024861111111111108</v>
      </c>
      <c r="I37" s="8">
        <v>31</v>
      </c>
    </row>
    <row r="38" spans="1:9" ht="15.75">
      <c r="A38" s="2">
        <v>32</v>
      </c>
      <c r="B38" t="s">
        <v>671</v>
      </c>
      <c r="C38" t="s">
        <v>0</v>
      </c>
      <c r="D38" s="8" t="s">
        <v>2</v>
      </c>
      <c r="E38" s="8">
        <v>132</v>
      </c>
      <c r="F38" s="8">
        <v>2002</v>
      </c>
      <c r="G38" s="8">
        <v>0</v>
      </c>
      <c r="H38" s="6">
        <v>0.02487268518518519</v>
      </c>
      <c r="I38" s="8">
        <v>32</v>
      </c>
    </row>
    <row r="39" spans="1:9" ht="15.75">
      <c r="A39" s="2">
        <v>33</v>
      </c>
      <c r="B39" t="s">
        <v>678</v>
      </c>
      <c r="C39" t="s">
        <v>667</v>
      </c>
      <c r="D39" s="8" t="s">
        <v>1</v>
      </c>
      <c r="E39" s="8">
        <v>121</v>
      </c>
      <c r="F39" s="8">
        <v>2000</v>
      </c>
      <c r="G39" s="8">
        <v>2</v>
      </c>
      <c r="H39" s="6">
        <v>0.024918981481481483</v>
      </c>
      <c r="I39" s="8">
        <v>33</v>
      </c>
    </row>
    <row r="40" spans="1:9" ht="15.75">
      <c r="A40" s="2">
        <v>34</v>
      </c>
      <c r="B40" t="s">
        <v>689</v>
      </c>
      <c r="C40" t="s">
        <v>676</v>
      </c>
      <c r="D40" s="8" t="s">
        <v>1</v>
      </c>
      <c r="E40" s="8">
        <v>125</v>
      </c>
      <c r="F40" s="8">
        <v>2001</v>
      </c>
      <c r="G40" s="8">
        <v>3</v>
      </c>
      <c r="H40" s="6">
        <v>0.025451388888888888</v>
      </c>
      <c r="I40" s="8">
        <v>34</v>
      </c>
    </row>
    <row r="41" spans="1:9" ht="15.75">
      <c r="A41" s="2">
        <v>35</v>
      </c>
      <c r="B41" t="s">
        <v>686</v>
      </c>
      <c r="C41" t="s">
        <v>0</v>
      </c>
      <c r="D41" s="8" t="s">
        <v>2</v>
      </c>
      <c r="E41" s="8">
        <v>129</v>
      </c>
      <c r="F41" s="8">
        <v>2001</v>
      </c>
      <c r="G41" s="8">
        <v>2</v>
      </c>
      <c r="H41" s="6">
        <v>0.025775462962962962</v>
      </c>
      <c r="I41" s="8">
        <v>35</v>
      </c>
    </row>
    <row r="42" spans="1:9" ht="15.75">
      <c r="A42" s="2">
        <v>36</v>
      </c>
      <c r="B42" t="s">
        <v>673</v>
      </c>
      <c r="C42" t="s">
        <v>669</v>
      </c>
      <c r="D42" s="8" t="s">
        <v>2</v>
      </c>
      <c r="E42" s="8">
        <v>104</v>
      </c>
      <c r="F42" s="8">
        <v>2002</v>
      </c>
      <c r="G42" s="8">
        <v>3</v>
      </c>
      <c r="H42" s="6">
        <v>0.025914351851851855</v>
      </c>
      <c r="I42" s="8">
        <v>36</v>
      </c>
    </row>
    <row r="43" spans="1:9" ht="15.75">
      <c r="A43" s="2">
        <v>37</v>
      </c>
      <c r="B43" t="s">
        <v>707</v>
      </c>
      <c r="C43" t="s">
        <v>603</v>
      </c>
      <c r="D43" s="8" t="s">
        <v>2</v>
      </c>
      <c r="E43" s="8">
        <v>108</v>
      </c>
      <c r="F43" s="8">
        <v>2002</v>
      </c>
      <c r="G43" s="8">
        <v>2</v>
      </c>
      <c r="H43" s="6">
        <v>0.02613425925925926</v>
      </c>
      <c r="I43" s="8">
        <v>37</v>
      </c>
    </row>
    <row r="44" spans="1:9" ht="15.75">
      <c r="A44" s="2">
        <v>38</v>
      </c>
      <c r="B44" t="s">
        <v>688</v>
      </c>
      <c r="C44" t="s">
        <v>625</v>
      </c>
      <c r="D44" s="8" t="s">
        <v>1</v>
      </c>
      <c r="E44" s="8">
        <v>113</v>
      </c>
      <c r="F44" s="8">
        <v>2000</v>
      </c>
      <c r="G44" s="8">
        <v>2</v>
      </c>
      <c r="H44" s="6">
        <v>0.026631944444444444</v>
      </c>
      <c r="I44" s="8">
        <v>38</v>
      </c>
    </row>
    <row r="45" spans="1:9" ht="15.75">
      <c r="A45" s="2">
        <v>39</v>
      </c>
      <c r="B45" t="s">
        <v>859</v>
      </c>
      <c r="C45" t="s">
        <v>603</v>
      </c>
      <c r="D45" s="8" t="s">
        <v>2</v>
      </c>
      <c r="E45" s="8">
        <v>144</v>
      </c>
      <c r="F45" s="8">
        <v>2002</v>
      </c>
      <c r="G45" s="8">
        <v>0</v>
      </c>
      <c r="H45" s="6">
        <v>0.02665509259259259</v>
      </c>
      <c r="I45" s="8">
        <v>39</v>
      </c>
    </row>
    <row r="46" spans="1:9" ht="15.75">
      <c r="A46" s="2">
        <v>40</v>
      </c>
      <c r="B46" t="s">
        <v>860</v>
      </c>
      <c r="C46" t="s">
        <v>603</v>
      </c>
      <c r="D46" s="8" t="s">
        <v>1</v>
      </c>
      <c r="E46" s="8">
        <v>156</v>
      </c>
      <c r="F46" s="8">
        <v>2000</v>
      </c>
      <c r="G46" s="8">
        <v>2</v>
      </c>
      <c r="H46" s="6">
        <v>0.026909722222222224</v>
      </c>
      <c r="I46" s="8">
        <v>40</v>
      </c>
    </row>
    <row r="47" spans="1:9" ht="15.75">
      <c r="A47" s="2">
        <v>41</v>
      </c>
      <c r="B47" t="s">
        <v>687</v>
      </c>
      <c r="C47" t="s">
        <v>665</v>
      </c>
      <c r="D47" s="8" t="s">
        <v>2</v>
      </c>
      <c r="E47" s="8">
        <v>116</v>
      </c>
      <c r="F47" s="8">
        <v>2000</v>
      </c>
      <c r="G47" s="8">
        <v>5</v>
      </c>
      <c r="H47" s="6">
        <v>0.026990740740740742</v>
      </c>
      <c r="I47" s="8">
        <v>41</v>
      </c>
    </row>
    <row r="48" spans="1:9" ht="15.75">
      <c r="A48" s="2">
        <v>42</v>
      </c>
      <c r="B48" t="s">
        <v>717</v>
      </c>
      <c r="C48" t="s">
        <v>665</v>
      </c>
      <c r="D48" s="8" t="s">
        <v>2</v>
      </c>
      <c r="E48" s="8">
        <v>154</v>
      </c>
      <c r="F48" s="8">
        <v>2002</v>
      </c>
      <c r="G48" s="8">
        <v>5</v>
      </c>
      <c r="H48" s="6">
        <v>0.026990740740740742</v>
      </c>
      <c r="I48" s="8">
        <v>41</v>
      </c>
    </row>
    <row r="49" spans="1:9" ht="15.75">
      <c r="A49" s="2">
        <v>43</v>
      </c>
      <c r="B49" t="s">
        <v>677</v>
      </c>
      <c r="C49" t="s">
        <v>0</v>
      </c>
      <c r="D49" s="8" t="s">
        <v>1</v>
      </c>
      <c r="E49" s="8">
        <v>155</v>
      </c>
      <c r="F49" s="8">
        <v>2001</v>
      </c>
      <c r="G49" s="8">
        <v>7</v>
      </c>
      <c r="H49" s="6">
        <v>0.027083333333333334</v>
      </c>
      <c r="I49" s="8">
        <v>43</v>
      </c>
    </row>
    <row r="50" spans="1:9" ht="15.75">
      <c r="A50" s="2">
        <v>44</v>
      </c>
      <c r="B50" t="s">
        <v>713</v>
      </c>
      <c r="C50" t="s">
        <v>714</v>
      </c>
      <c r="D50" s="8" t="s">
        <v>2</v>
      </c>
      <c r="E50" s="8">
        <v>124</v>
      </c>
      <c r="F50" s="8">
        <v>2002</v>
      </c>
      <c r="G50" s="8">
        <v>4</v>
      </c>
      <c r="H50" s="6">
        <v>0.02732638888888889</v>
      </c>
      <c r="I50" s="8">
        <v>44</v>
      </c>
    </row>
    <row r="51" spans="1:9" ht="15.75">
      <c r="A51" s="2">
        <v>45</v>
      </c>
      <c r="B51" t="s">
        <v>694</v>
      </c>
      <c r="C51" t="s">
        <v>641</v>
      </c>
      <c r="D51" s="8" t="s">
        <v>1</v>
      </c>
      <c r="E51" s="8">
        <v>150</v>
      </c>
      <c r="F51" s="8">
        <v>2000</v>
      </c>
      <c r="G51" s="8">
        <v>2</v>
      </c>
      <c r="H51" s="6">
        <v>0.027476851851851853</v>
      </c>
      <c r="I51" s="8">
        <v>45</v>
      </c>
    </row>
    <row r="52" spans="1:9" ht="15.75">
      <c r="A52" s="2">
        <v>46</v>
      </c>
      <c r="B52" t="s">
        <v>861</v>
      </c>
      <c r="C52" t="s">
        <v>603</v>
      </c>
      <c r="D52" s="8" t="s">
        <v>2</v>
      </c>
      <c r="E52" s="8">
        <v>128</v>
      </c>
      <c r="F52" s="8">
        <v>2002</v>
      </c>
      <c r="G52" s="8">
        <v>1</v>
      </c>
      <c r="H52" s="6">
        <v>0.02767361111111111</v>
      </c>
      <c r="I52" s="8">
        <v>46</v>
      </c>
    </row>
    <row r="53" spans="1:9" ht="15.75">
      <c r="A53" s="2">
        <v>47</v>
      </c>
      <c r="B53" t="s">
        <v>705</v>
      </c>
      <c r="C53" t="s">
        <v>641</v>
      </c>
      <c r="D53" s="8" t="s">
        <v>1</v>
      </c>
      <c r="E53" s="8">
        <v>138</v>
      </c>
      <c r="F53" s="8">
        <v>2001</v>
      </c>
      <c r="G53" s="8">
        <v>3</v>
      </c>
      <c r="H53" s="6">
        <v>0.027928240740740743</v>
      </c>
      <c r="I53" s="8">
        <v>47</v>
      </c>
    </row>
    <row r="54" spans="1:9" ht="15.75">
      <c r="A54" s="2">
        <v>48</v>
      </c>
      <c r="B54" t="s">
        <v>709</v>
      </c>
      <c r="C54" t="s">
        <v>0</v>
      </c>
      <c r="D54" s="8" t="s">
        <v>2</v>
      </c>
      <c r="E54" s="8">
        <v>101</v>
      </c>
      <c r="F54" s="8">
        <v>2000</v>
      </c>
      <c r="G54" s="8">
        <v>3</v>
      </c>
      <c r="H54" s="6">
        <v>0.028240740740740736</v>
      </c>
      <c r="I54" s="8">
        <v>48</v>
      </c>
    </row>
    <row r="55" spans="1:9" ht="15.75">
      <c r="A55" s="2">
        <v>49</v>
      </c>
      <c r="B55" t="s">
        <v>684</v>
      </c>
      <c r="C55" t="s">
        <v>621</v>
      </c>
      <c r="D55" s="8" t="s">
        <v>1</v>
      </c>
      <c r="E55" s="8">
        <v>134</v>
      </c>
      <c r="F55" s="8">
        <v>2001</v>
      </c>
      <c r="G55" s="8">
        <v>0</v>
      </c>
      <c r="H55" s="6">
        <v>0.02832175925925926</v>
      </c>
      <c r="I55" s="8">
        <v>49</v>
      </c>
    </row>
    <row r="56" spans="1:9" ht="15.75">
      <c r="A56" s="2">
        <v>50</v>
      </c>
      <c r="B56" t="s">
        <v>471</v>
      </c>
      <c r="C56" t="s">
        <v>5</v>
      </c>
      <c r="D56" s="8" t="s">
        <v>2</v>
      </c>
      <c r="E56" s="8">
        <v>102</v>
      </c>
      <c r="F56" s="8">
        <v>2001</v>
      </c>
      <c r="G56" s="8">
        <v>4</v>
      </c>
      <c r="H56" s="6">
        <v>0.028460648148148148</v>
      </c>
      <c r="I56" s="8">
        <v>50</v>
      </c>
    </row>
    <row r="57" spans="1:9" ht="15.75">
      <c r="A57" s="2">
        <v>51</v>
      </c>
      <c r="B57" t="s">
        <v>470</v>
      </c>
      <c r="C57" t="s">
        <v>460</v>
      </c>
      <c r="D57" s="8" t="s">
        <v>1</v>
      </c>
      <c r="E57" s="8">
        <v>109</v>
      </c>
      <c r="F57" s="8">
        <v>2002</v>
      </c>
      <c r="G57" s="8">
        <v>3</v>
      </c>
      <c r="H57" s="6">
        <v>0.028692129629629633</v>
      </c>
      <c r="I57" s="8">
        <v>51</v>
      </c>
    </row>
    <row r="58" spans="1:9" ht="15.75">
      <c r="A58" s="2">
        <v>52</v>
      </c>
      <c r="B58" t="s">
        <v>467</v>
      </c>
      <c r="C58" t="s">
        <v>444</v>
      </c>
      <c r="D58" s="8" t="s">
        <v>2</v>
      </c>
      <c r="E58" s="8">
        <v>163</v>
      </c>
      <c r="F58" s="8">
        <v>2000</v>
      </c>
      <c r="G58" s="8">
        <v>2</v>
      </c>
      <c r="H58" s="6">
        <v>0.02908564814814815</v>
      </c>
      <c r="I58" s="8">
        <v>52</v>
      </c>
    </row>
    <row r="59" spans="1:9" ht="15.75">
      <c r="A59" s="2">
        <v>53</v>
      </c>
      <c r="B59" t="s">
        <v>862</v>
      </c>
      <c r="C59" t="s">
        <v>3</v>
      </c>
      <c r="D59" s="8" t="s">
        <v>12</v>
      </c>
      <c r="E59" s="8">
        <v>110</v>
      </c>
      <c r="F59" s="8">
        <v>2000</v>
      </c>
      <c r="G59" s="8">
        <v>5</v>
      </c>
      <c r="H59" s="6">
        <v>0.02943287037037037</v>
      </c>
      <c r="I59" s="8">
        <v>53</v>
      </c>
    </row>
    <row r="60" spans="1:9" ht="15.75">
      <c r="A60" s="2">
        <v>54</v>
      </c>
      <c r="B60" t="s">
        <v>719</v>
      </c>
      <c r="C60" t="s">
        <v>714</v>
      </c>
      <c r="D60" s="8" t="s">
        <v>2</v>
      </c>
      <c r="E60" s="8">
        <v>139</v>
      </c>
      <c r="F60" s="8">
        <v>2001</v>
      </c>
      <c r="G60" s="8">
        <v>8</v>
      </c>
      <c r="H60" s="6">
        <v>0.029930555555555557</v>
      </c>
      <c r="I60" s="8">
        <v>54</v>
      </c>
    </row>
    <row r="61" spans="1:9" ht="15.75">
      <c r="A61" s="2">
        <v>55</v>
      </c>
      <c r="B61" t="s">
        <v>863</v>
      </c>
      <c r="C61" t="s">
        <v>864</v>
      </c>
      <c r="D61" s="8" t="s">
        <v>1</v>
      </c>
      <c r="E61" s="8">
        <v>149</v>
      </c>
      <c r="F61" s="8">
        <v>2000</v>
      </c>
      <c r="G61" s="8">
        <v>1</v>
      </c>
      <c r="H61" s="6">
        <v>0.030219907407407407</v>
      </c>
      <c r="I61" s="8">
        <v>55</v>
      </c>
    </row>
    <row r="62" spans="1:9" ht="15.75">
      <c r="A62" s="2">
        <v>56</v>
      </c>
      <c r="B62" t="s">
        <v>693</v>
      </c>
      <c r="C62" t="s">
        <v>676</v>
      </c>
      <c r="D62" s="8" t="s">
        <v>2</v>
      </c>
      <c r="E62" s="8">
        <v>141</v>
      </c>
      <c r="F62" s="8">
        <v>2000</v>
      </c>
      <c r="G62" s="8">
        <v>3</v>
      </c>
      <c r="H62" s="6">
        <v>0.03025462962962963</v>
      </c>
      <c r="I62" s="8">
        <v>56</v>
      </c>
    </row>
    <row r="63" spans="1:9" ht="15.75">
      <c r="A63" s="2">
        <v>57</v>
      </c>
      <c r="B63" t="s">
        <v>865</v>
      </c>
      <c r="C63" t="s">
        <v>856</v>
      </c>
      <c r="D63" s="8" t="s">
        <v>2</v>
      </c>
      <c r="E63" s="8">
        <v>130</v>
      </c>
      <c r="F63" s="8">
        <v>2000</v>
      </c>
      <c r="G63" s="8">
        <v>6</v>
      </c>
      <c r="H63" s="6">
        <v>0.032650462962962964</v>
      </c>
      <c r="I63" s="8">
        <v>57</v>
      </c>
    </row>
    <row r="64" spans="1:9" ht="15.75">
      <c r="A64" s="2">
        <v>58</v>
      </c>
      <c r="B64" t="s">
        <v>866</v>
      </c>
      <c r="C64" t="s">
        <v>856</v>
      </c>
      <c r="D64" s="8" t="s">
        <v>1</v>
      </c>
      <c r="E64" s="8">
        <v>137</v>
      </c>
      <c r="F64" s="8">
        <v>2000</v>
      </c>
      <c r="G64" s="8">
        <v>8</v>
      </c>
      <c r="H64" s="6">
        <v>0.03319444444444444</v>
      </c>
      <c r="I64" s="8">
        <v>58</v>
      </c>
    </row>
    <row r="65" spans="1:9" ht="15.75">
      <c r="A65" s="2">
        <v>59</v>
      </c>
      <c r="B65" t="s">
        <v>468</v>
      </c>
      <c r="C65" t="s">
        <v>5</v>
      </c>
      <c r="D65" s="8" t="s">
        <v>2</v>
      </c>
      <c r="E65" s="8">
        <v>127</v>
      </c>
      <c r="F65" s="8">
        <v>2002</v>
      </c>
      <c r="G65" s="8">
        <v>5</v>
      </c>
      <c r="H65" s="6">
        <v>0.03649305555555555</v>
      </c>
      <c r="I65" s="8">
        <v>59</v>
      </c>
    </row>
    <row r="66" spans="1:9" ht="15.75">
      <c r="A66" s="2">
        <v>60</v>
      </c>
      <c r="B66" t="s">
        <v>867</v>
      </c>
      <c r="C66" t="s">
        <v>864</v>
      </c>
      <c r="D66" s="8" t="s">
        <v>2</v>
      </c>
      <c r="E66" s="8">
        <v>114</v>
      </c>
      <c r="F66" s="8">
        <v>2002</v>
      </c>
      <c r="G66" s="8">
        <v>4</v>
      </c>
      <c r="H66" s="6">
        <v>0.042673611111111114</v>
      </c>
      <c r="I66" s="8">
        <v>60</v>
      </c>
    </row>
    <row r="67" spans="1:9" ht="15.75">
      <c r="A67" s="2">
        <v>61</v>
      </c>
      <c r="B67" t="s">
        <v>868</v>
      </c>
      <c r="C67" t="s">
        <v>856</v>
      </c>
      <c r="D67" s="8" t="s">
        <v>2</v>
      </c>
      <c r="E67" s="8">
        <v>112</v>
      </c>
      <c r="F67" s="8">
        <v>2002</v>
      </c>
      <c r="G67" s="8">
        <v>4</v>
      </c>
      <c r="H67" s="6">
        <v>0.04690972222222222</v>
      </c>
      <c r="I67" s="8">
        <v>61</v>
      </c>
    </row>
    <row r="68" spans="1:9" ht="15.75">
      <c r="A68" s="2">
        <v>62</v>
      </c>
      <c r="B68" t="s">
        <v>869</v>
      </c>
      <c r="C68" t="s">
        <v>864</v>
      </c>
      <c r="D68" s="8" t="s">
        <v>2</v>
      </c>
      <c r="E68" s="8">
        <v>145</v>
      </c>
      <c r="F68" s="8">
        <v>2002</v>
      </c>
      <c r="G68" s="8">
        <v>5</v>
      </c>
      <c r="H68" s="6">
        <v>0.04725694444444445</v>
      </c>
      <c r="I68" s="8">
        <v>62</v>
      </c>
    </row>
    <row r="69" spans="1:9" ht="15.75">
      <c r="A69" s="2">
        <v>63</v>
      </c>
      <c r="B69" t="s">
        <v>870</v>
      </c>
      <c r="C69" t="s">
        <v>864</v>
      </c>
      <c r="D69" s="8" t="s">
        <v>2</v>
      </c>
      <c r="E69" s="8">
        <v>118</v>
      </c>
      <c r="F69" s="8">
        <v>2001</v>
      </c>
      <c r="G69" s="8">
        <v>5</v>
      </c>
      <c r="H69" s="6">
        <v>0.04770833333333333</v>
      </c>
      <c r="I69" s="8">
        <v>63</v>
      </c>
    </row>
    <row r="70" spans="1:8" ht="15.75">
      <c r="A70" s="2">
        <v>64</v>
      </c>
      <c r="B70" t="s">
        <v>696</v>
      </c>
      <c r="C70" t="s">
        <v>611</v>
      </c>
      <c r="D70" s="8" t="s">
        <v>2</v>
      </c>
      <c r="E70" s="8">
        <v>103</v>
      </c>
      <c r="F70" s="8">
        <v>2002</v>
      </c>
      <c r="G70" s="8">
        <v>4</v>
      </c>
      <c r="H70" s="8" t="s">
        <v>871</v>
      </c>
    </row>
    <row r="72" ht="15.75">
      <c r="A72" s="110" t="s">
        <v>241</v>
      </c>
    </row>
    <row r="73" spans="1:12" ht="15.75">
      <c r="A73" s="2">
        <v>1</v>
      </c>
      <c r="B73" t="s">
        <v>536</v>
      </c>
      <c r="C73" t="s">
        <v>607</v>
      </c>
      <c r="D73" s="8" t="s">
        <v>1</v>
      </c>
      <c r="E73" s="8">
        <v>46</v>
      </c>
      <c r="F73" s="8">
        <v>2000</v>
      </c>
      <c r="G73" s="8">
        <v>1</v>
      </c>
      <c r="H73" s="6">
        <v>0.022685185185185183</v>
      </c>
      <c r="I73" s="8">
        <v>1</v>
      </c>
      <c r="K73" s="11">
        <f>200-H73/H$73*100</f>
        <v>100</v>
      </c>
      <c r="L73" s="11">
        <f>1.5*$K73</f>
        <v>150</v>
      </c>
    </row>
    <row r="74" spans="1:14" s="16" customFormat="1" ht="15.75">
      <c r="A74" s="7">
        <v>2</v>
      </c>
      <c r="B74" s="16" t="s">
        <v>8</v>
      </c>
      <c r="C74" s="16" t="s">
        <v>7</v>
      </c>
      <c r="D74" s="17" t="s">
        <v>1</v>
      </c>
      <c r="E74" s="17">
        <v>53</v>
      </c>
      <c r="F74" s="17">
        <v>2000</v>
      </c>
      <c r="G74" s="17">
        <v>1</v>
      </c>
      <c r="H74" s="125">
        <v>0.023136574074074077</v>
      </c>
      <c r="I74" s="17">
        <v>2</v>
      </c>
      <c r="J74" s="17">
        <v>147.02</v>
      </c>
      <c r="K74" s="42">
        <f aca="true" t="shared" si="2" ref="K74:K127">200-H74/H$73*100</f>
        <v>98.01020408163264</v>
      </c>
      <c r="L74" s="11">
        <f aca="true" t="shared" si="3" ref="L74:L127">1.5*$K74</f>
        <v>147.01530612244895</v>
      </c>
      <c r="M74" s="42"/>
      <c r="N74" s="42"/>
    </row>
    <row r="75" spans="1:12" ht="15.75">
      <c r="A75" s="2">
        <v>3</v>
      </c>
      <c r="B75" t="s">
        <v>228</v>
      </c>
      <c r="C75" t="s">
        <v>0</v>
      </c>
      <c r="D75" s="8" t="s">
        <v>1</v>
      </c>
      <c r="E75" s="8">
        <v>54</v>
      </c>
      <c r="F75" s="8">
        <v>2000</v>
      </c>
      <c r="G75" s="8">
        <v>1</v>
      </c>
      <c r="H75" s="6">
        <v>0.02314814814814815</v>
      </c>
      <c r="I75" s="8">
        <v>3</v>
      </c>
      <c r="K75" s="11">
        <f t="shared" si="2"/>
        <v>97.95918367346937</v>
      </c>
      <c r="L75" s="11">
        <f t="shared" si="3"/>
        <v>146.93877551020404</v>
      </c>
    </row>
    <row r="76" spans="1:12" ht="15.75">
      <c r="A76" s="2">
        <v>4</v>
      </c>
      <c r="B76" t="s">
        <v>801</v>
      </c>
      <c r="C76" t="s">
        <v>667</v>
      </c>
      <c r="D76" s="8" t="s">
        <v>1</v>
      </c>
      <c r="E76" s="8">
        <v>52</v>
      </c>
      <c r="F76" s="8">
        <v>2000</v>
      </c>
      <c r="G76" s="8">
        <v>2</v>
      </c>
      <c r="H76" s="6">
        <v>0.023668981481481485</v>
      </c>
      <c r="I76" s="8">
        <v>4</v>
      </c>
      <c r="K76" s="11">
        <f t="shared" si="2"/>
        <v>95.66326530612241</v>
      </c>
      <c r="L76" s="11">
        <f t="shared" si="3"/>
        <v>143.49489795918362</v>
      </c>
    </row>
    <row r="77" spans="1:12" ht="15.75">
      <c r="A77" s="2">
        <v>5</v>
      </c>
      <c r="B77" t="s">
        <v>787</v>
      </c>
      <c r="C77" t="s">
        <v>611</v>
      </c>
      <c r="D77" s="8" t="s">
        <v>1</v>
      </c>
      <c r="E77" s="8">
        <v>62</v>
      </c>
      <c r="F77" s="8">
        <v>2000</v>
      </c>
      <c r="G77" s="8">
        <v>1</v>
      </c>
      <c r="H77" s="6">
        <v>0.023750000000000004</v>
      </c>
      <c r="I77" s="8">
        <v>5</v>
      </c>
      <c r="K77" s="11">
        <f t="shared" si="2"/>
        <v>95.30612244897955</v>
      </c>
      <c r="L77" s="11">
        <f t="shared" si="3"/>
        <v>142.95918367346934</v>
      </c>
    </row>
    <row r="78" spans="1:12" ht="15.75">
      <c r="A78" s="2">
        <v>6</v>
      </c>
      <c r="B78" t="s">
        <v>535</v>
      </c>
      <c r="C78" t="s">
        <v>607</v>
      </c>
      <c r="D78" s="8" t="s">
        <v>1</v>
      </c>
      <c r="E78" s="8">
        <v>69</v>
      </c>
      <c r="F78" s="8">
        <v>2000</v>
      </c>
      <c r="G78" s="8">
        <v>1</v>
      </c>
      <c r="H78" s="6">
        <v>0.024016203703703706</v>
      </c>
      <c r="I78" s="8">
        <v>6</v>
      </c>
      <c r="K78" s="11">
        <f t="shared" si="2"/>
        <v>94.13265306122447</v>
      </c>
      <c r="L78" s="11">
        <f t="shared" si="3"/>
        <v>141.19897959183672</v>
      </c>
    </row>
    <row r="79" spans="1:12" ht="15.75">
      <c r="A79" s="2">
        <v>7</v>
      </c>
      <c r="B79" t="s">
        <v>490</v>
      </c>
      <c r="C79" t="s">
        <v>460</v>
      </c>
      <c r="D79" s="8" t="s">
        <v>1</v>
      </c>
      <c r="E79" s="8">
        <v>59</v>
      </c>
      <c r="F79" s="8">
        <v>2000</v>
      </c>
      <c r="G79" s="8">
        <v>1</v>
      </c>
      <c r="H79" s="6">
        <v>0.024270833333333335</v>
      </c>
      <c r="I79" s="8">
        <v>7</v>
      </c>
      <c r="K79" s="11">
        <f t="shared" si="2"/>
        <v>93.01020408163264</v>
      </c>
      <c r="L79" s="11">
        <f t="shared" si="3"/>
        <v>139.51530612244895</v>
      </c>
    </row>
    <row r="80" spans="1:12" ht="15.75">
      <c r="A80" s="2">
        <v>8</v>
      </c>
      <c r="B80" t="s">
        <v>872</v>
      </c>
      <c r="C80" t="s">
        <v>603</v>
      </c>
      <c r="D80" s="8" t="s">
        <v>1</v>
      </c>
      <c r="E80" s="8">
        <v>35</v>
      </c>
      <c r="F80" s="8">
        <v>2001</v>
      </c>
      <c r="G80" s="8">
        <v>0</v>
      </c>
      <c r="H80" s="6">
        <v>0.024351851851851857</v>
      </c>
      <c r="I80" s="8">
        <v>8</v>
      </c>
      <c r="K80" s="11">
        <f t="shared" si="2"/>
        <v>92.65306122448975</v>
      </c>
      <c r="L80" s="11">
        <f t="shared" si="3"/>
        <v>138.9795918367346</v>
      </c>
    </row>
    <row r="81" spans="1:12" ht="15.75">
      <c r="A81" s="2">
        <v>9</v>
      </c>
      <c r="B81" t="s">
        <v>824</v>
      </c>
      <c r="C81" t="s">
        <v>669</v>
      </c>
      <c r="D81" s="8" t="s">
        <v>1</v>
      </c>
      <c r="E81" s="8">
        <v>40</v>
      </c>
      <c r="F81" s="8">
        <v>2000</v>
      </c>
      <c r="G81" s="8">
        <v>0</v>
      </c>
      <c r="H81" s="6">
        <v>0.024479166666666666</v>
      </c>
      <c r="I81" s="8">
        <v>9</v>
      </c>
      <c r="K81" s="11">
        <f t="shared" si="2"/>
        <v>92.09183673469387</v>
      </c>
      <c r="L81" s="11">
        <f t="shared" si="3"/>
        <v>138.1377551020408</v>
      </c>
    </row>
    <row r="82" spans="1:12" ht="15.75">
      <c r="A82" s="2">
        <v>10</v>
      </c>
      <c r="B82" t="s">
        <v>494</v>
      </c>
      <c r="C82" t="s">
        <v>442</v>
      </c>
      <c r="D82" s="8" t="s">
        <v>1</v>
      </c>
      <c r="E82" s="8">
        <v>66</v>
      </c>
      <c r="F82" s="8">
        <v>2001</v>
      </c>
      <c r="G82" s="8">
        <v>0</v>
      </c>
      <c r="H82" s="6">
        <v>0.024548611111111115</v>
      </c>
      <c r="I82" s="8">
        <v>10</v>
      </c>
      <c r="K82" s="11">
        <f t="shared" si="2"/>
        <v>91.78571428571428</v>
      </c>
      <c r="L82" s="11">
        <f t="shared" si="3"/>
        <v>137.67857142857142</v>
      </c>
    </row>
    <row r="83" spans="1:14" s="16" customFormat="1" ht="15.75">
      <c r="A83" s="7">
        <v>11</v>
      </c>
      <c r="B83" s="16" t="s">
        <v>6</v>
      </c>
      <c r="C83" s="16" t="s">
        <v>7</v>
      </c>
      <c r="D83" s="17" t="s">
        <v>1</v>
      </c>
      <c r="E83" s="17">
        <v>38</v>
      </c>
      <c r="F83" s="17">
        <v>2001</v>
      </c>
      <c r="G83" s="17">
        <v>0</v>
      </c>
      <c r="H83" s="125">
        <v>0.024560185185185185</v>
      </c>
      <c r="I83" s="17">
        <v>11</v>
      </c>
      <c r="J83" s="17">
        <v>137.6</v>
      </c>
      <c r="K83" s="42">
        <f t="shared" si="2"/>
        <v>91.73469387755102</v>
      </c>
      <c r="L83" s="11">
        <f t="shared" si="3"/>
        <v>137.60204081632654</v>
      </c>
      <c r="M83" s="42"/>
      <c r="N83" s="42"/>
    </row>
    <row r="84" spans="1:12" ht="15.75">
      <c r="A84" s="2">
        <v>12</v>
      </c>
      <c r="B84" t="s">
        <v>873</v>
      </c>
      <c r="C84" t="s">
        <v>603</v>
      </c>
      <c r="D84" s="8" t="s">
        <v>1</v>
      </c>
      <c r="E84" s="8">
        <v>55</v>
      </c>
      <c r="F84" s="8">
        <v>2000</v>
      </c>
      <c r="G84" s="8">
        <v>1</v>
      </c>
      <c r="H84" s="6">
        <v>0.024560185185185185</v>
      </c>
      <c r="I84" s="8">
        <v>11</v>
      </c>
      <c r="K84" s="11">
        <f t="shared" si="2"/>
        <v>91.73469387755102</v>
      </c>
      <c r="L84" s="11">
        <f t="shared" si="3"/>
        <v>137.60204081632654</v>
      </c>
    </row>
    <row r="85" spans="1:12" ht="15.75">
      <c r="A85" s="2">
        <v>13</v>
      </c>
      <c r="B85" t="s">
        <v>874</v>
      </c>
      <c r="C85" t="s">
        <v>607</v>
      </c>
      <c r="D85" s="8" t="s">
        <v>1</v>
      </c>
      <c r="E85" s="8">
        <v>32</v>
      </c>
      <c r="F85" s="8">
        <v>2002</v>
      </c>
      <c r="G85" s="8">
        <v>0</v>
      </c>
      <c r="H85" s="6">
        <v>0.024699074074074078</v>
      </c>
      <c r="I85" s="8">
        <v>13</v>
      </c>
      <c r="K85" s="11">
        <f t="shared" si="2"/>
        <v>91.12244897959181</v>
      </c>
      <c r="L85" s="11">
        <f t="shared" si="3"/>
        <v>136.6836734693877</v>
      </c>
    </row>
    <row r="86" spans="1:12" ht="15.75">
      <c r="A86" s="2">
        <v>14</v>
      </c>
      <c r="B86" t="s">
        <v>492</v>
      </c>
      <c r="C86" t="s">
        <v>5</v>
      </c>
      <c r="D86" s="8" t="s">
        <v>1</v>
      </c>
      <c r="E86" s="8">
        <v>68</v>
      </c>
      <c r="F86" s="8">
        <v>2001</v>
      </c>
      <c r="G86" s="8">
        <v>2</v>
      </c>
      <c r="H86" s="6">
        <v>0.0249537037037037</v>
      </c>
      <c r="I86" s="8">
        <v>14</v>
      </c>
      <c r="K86" s="11">
        <f t="shared" si="2"/>
        <v>90.00000000000001</v>
      </c>
      <c r="L86" s="11">
        <f t="shared" si="3"/>
        <v>135.00000000000003</v>
      </c>
    </row>
    <row r="87" spans="1:12" ht="15.75">
      <c r="A87" s="2">
        <v>15</v>
      </c>
      <c r="B87" t="s">
        <v>537</v>
      </c>
      <c r="C87" t="s">
        <v>607</v>
      </c>
      <c r="D87" s="8" t="s">
        <v>1</v>
      </c>
      <c r="E87" s="8">
        <v>5</v>
      </c>
      <c r="F87" s="8">
        <v>2000</v>
      </c>
      <c r="G87" s="8">
        <v>0</v>
      </c>
      <c r="H87" s="6">
        <v>0.02496527777777778</v>
      </c>
      <c r="I87" s="8">
        <v>15</v>
      </c>
      <c r="K87" s="11">
        <f t="shared" si="2"/>
        <v>89.94897959183672</v>
      </c>
      <c r="L87" s="11">
        <f t="shared" si="3"/>
        <v>134.92346938775506</v>
      </c>
    </row>
    <row r="88" spans="1:12" ht="15.75">
      <c r="A88" s="2">
        <v>16</v>
      </c>
      <c r="B88" t="s">
        <v>816</v>
      </c>
      <c r="C88" t="s">
        <v>669</v>
      </c>
      <c r="D88" s="8" t="s">
        <v>1</v>
      </c>
      <c r="E88" s="8">
        <v>29</v>
      </c>
      <c r="F88" s="8">
        <v>2000</v>
      </c>
      <c r="G88" s="8">
        <v>0</v>
      </c>
      <c r="H88" s="6">
        <v>0.02497685185185185</v>
      </c>
      <c r="I88" s="8">
        <v>16</v>
      </c>
      <c r="K88" s="11">
        <f t="shared" si="2"/>
        <v>89.89795918367346</v>
      </c>
      <c r="L88" s="11">
        <f t="shared" si="3"/>
        <v>134.84693877551018</v>
      </c>
    </row>
    <row r="89" spans="1:12" ht="15.75">
      <c r="A89" s="2">
        <v>17</v>
      </c>
      <c r="B89" t="s">
        <v>792</v>
      </c>
      <c r="C89" t="s">
        <v>669</v>
      </c>
      <c r="D89" s="8" t="s">
        <v>2</v>
      </c>
      <c r="E89" s="8">
        <v>70</v>
      </c>
      <c r="F89" s="8">
        <v>2000</v>
      </c>
      <c r="G89" s="8">
        <v>2</v>
      </c>
      <c r="H89" s="6">
        <v>0.025578703703703704</v>
      </c>
      <c r="I89" s="8">
        <v>17</v>
      </c>
      <c r="K89" s="11">
        <f t="shared" si="2"/>
        <v>87.24489795918366</v>
      </c>
      <c r="L89" s="11">
        <f t="shared" si="3"/>
        <v>130.86734693877548</v>
      </c>
    </row>
    <row r="90" spans="1:12" ht="15.75">
      <c r="A90" s="2">
        <v>18</v>
      </c>
      <c r="B90" t="s">
        <v>802</v>
      </c>
      <c r="C90" t="s">
        <v>625</v>
      </c>
      <c r="D90" s="8" t="s">
        <v>1</v>
      </c>
      <c r="E90" s="8">
        <v>8</v>
      </c>
      <c r="F90" s="8">
        <v>2000</v>
      </c>
      <c r="G90" s="8">
        <v>3</v>
      </c>
      <c r="H90" s="6">
        <v>0.025613425925925925</v>
      </c>
      <c r="I90" s="8">
        <v>18</v>
      </c>
      <c r="K90" s="11">
        <f t="shared" si="2"/>
        <v>87.09183673469387</v>
      </c>
      <c r="L90" s="11">
        <f t="shared" si="3"/>
        <v>130.6377551020408</v>
      </c>
    </row>
    <row r="91" spans="1:12" ht="15.75">
      <c r="A91" s="2">
        <v>19</v>
      </c>
      <c r="B91" t="s">
        <v>522</v>
      </c>
      <c r="C91" t="s">
        <v>5</v>
      </c>
      <c r="D91" s="8" t="s">
        <v>1</v>
      </c>
      <c r="E91" s="8">
        <v>26</v>
      </c>
      <c r="F91" s="8">
        <v>2001</v>
      </c>
      <c r="G91" s="8">
        <v>2</v>
      </c>
      <c r="H91" s="6">
        <v>0.025659722222222223</v>
      </c>
      <c r="I91" s="8">
        <v>19</v>
      </c>
      <c r="K91" s="11">
        <f t="shared" si="2"/>
        <v>86.88775510204081</v>
      </c>
      <c r="L91" s="11">
        <f t="shared" si="3"/>
        <v>130.3316326530612</v>
      </c>
    </row>
    <row r="92" spans="1:12" ht="15.75">
      <c r="A92" s="2">
        <v>20</v>
      </c>
      <c r="B92" t="s">
        <v>788</v>
      </c>
      <c r="C92" t="s">
        <v>0</v>
      </c>
      <c r="D92" s="8" t="s">
        <v>1</v>
      </c>
      <c r="E92" s="8">
        <v>51</v>
      </c>
      <c r="F92" s="8">
        <v>2001</v>
      </c>
      <c r="G92" s="8">
        <v>3</v>
      </c>
      <c r="H92" s="6">
        <v>0.02568287037037037</v>
      </c>
      <c r="I92" s="8">
        <v>20</v>
      </c>
      <c r="K92" s="11">
        <f t="shared" si="2"/>
        <v>86.78571428571429</v>
      </c>
      <c r="L92" s="11">
        <f t="shared" si="3"/>
        <v>130.17857142857144</v>
      </c>
    </row>
    <row r="93" spans="1:12" ht="15.75">
      <c r="A93" s="2">
        <v>21</v>
      </c>
      <c r="B93" t="s">
        <v>495</v>
      </c>
      <c r="C93" t="s">
        <v>460</v>
      </c>
      <c r="D93" s="8" t="s">
        <v>1</v>
      </c>
      <c r="E93" s="8">
        <v>21</v>
      </c>
      <c r="F93" s="8">
        <v>2000</v>
      </c>
      <c r="G93" s="8">
        <v>0</v>
      </c>
      <c r="H93" s="6">
        <v>0.026180555555555558</v>
      </c>
      <c r="I93" s="8">
        <v>21</v>
      </c>
      <c r="K93" s="11">
        <f t="shared" si="2"/>
        <v>84.59183673469386</v>
      </c>
      <c r="L93" s="11">
        <f t="shared" si="3"/>
        <v>126.88775510204079</v>
      </c>
    </row>
    <row r="94" spans="1:12" ht="15.75">
      <c r="A94" s="2">
        <v>22</v>
      </c>
      <c r="B94" t="s">
        <v>877</v>
      </c>
      <c r="C94" t="s">
        <v>603</v>
      </c>
      <c r="D94" s="8" t="s">
        <v>1</v>
      </c>
      <c r="E94" s="8">
        <v>18</v>
      </c>
      <c r="F94" s="8">
        <v>2002</v>
      </c>
      <c r="G94" s="8">
        <v>2</v>
      </c>
      <c r="H94" s="6">
        <v>0.026284722222222223</v>
      </c>
      <c r="I94" s="8">
        <v>22</v>
      </c>
      <c r="K94" s="11">
        <f t="shared" si="2"/>
        <v>84.13265306122449</v>
      </c>
      <c r="L94" s="11">
        <f t="shared" si="3"/>
        <v>126.19897959183673</v>
      </c>
    </row>
    <row r="95" spans="1:12" ht="15.75">
      <c r="A95" s="2">
        <v>23</v>
      </c>
      <c r="B95" t="s">
        <v>491</v>
      </c>
      <c r="C95" t="s">
        <v>442</v>
      </c>
      <c r="D95" s="8" t="s">
        <v>1</v>
      </c>
      <c r="E95" s="8">
        <v>42</v>
      </c>
      <c r="F95" s="8">
        <v>2000</v>
      </c>
      <c r="G95" s="8">
        <v>2</v>
      </c>
      <c r="H95" s="6">
        <v>0.026458333333333334</v>
      </c>
      <c r="I95" s="8">
        <v>23</v>
      </c>
      <c r="K95" s="11">
        <f t="shared" si="2"/>
        <v>83.3673469387755</v>
      </c>
      <c r="L95" s="11">
        <f t="shared" si="3"/>
        <v>125.05102040816325</v>
      </c>
    </row>
    <row r="96" spans="1:12" ht="15.75">
      <c r="A96" s="2">
        <v>24</v>
      </c>
      <c r="B96" t="s">
        <v>806</v>
      </c>
      <c r="C96" t="s">
        <v>3</v>
      </c>
      <c r="D96" s="8" t="s">
        <v>2</v>
      </c>
      <c r="E96" s="8">
        <v>44</v>
      </c>
      <c r="F96" s="8">
        <v>2001</v>
      </c>
      <c r="G96" s="8">
        <v>1</v>
      </c>
      <c r="H96" s="6">
        <v>0.026574074074074073</v>
      </c>
      <c r="I96" s="8">
        <v>24</v>
      </c>
      <c r="K96" s="11">
        <f t="shared" si="2"/>
        <v>82.85714285714285</v>
      </c>
      <c r="L96" s="11">
        <f t="shared" si="3"/>
        <v>124.28571428571428</v>
      </c>
    </row>
    <row r="97" spans="1:12" ht="15.75">
      <c r="A97" s="2">
        <v>25</v>
      </c>
      <c r="B97" t="s">
        <v>790</v>
      </c>
      <c r="C97" t="s">
        <v>669</v>
      </c>
      <c r="D97" s="8" t="s">
        <v>2</v>
      </c>
      <c r="E97" s="8">
        <v>11</v>
      </c>
      <c r="F97" s="8">
        <v>2001</v>
      </c>
      <c r="G97" s="8">
        <v>5</v>
      </c>
      <c r="H97" s="6">
        <v>0.026886574074074077</v>
      </c>
      <c r="I97" s="8">
        <v>25</v>
      </c>
      <c r="K97" s="11">
        <f t="shared" si="2"/>
        <v>81.47959183673467</v>
      </c>
      <c r="L97" s="11">
        <f t="shared" si="3"/>
        <v>122.219387755102</v>
      </c>
    </row>
    <row r="98" spans="1:12" ht="15.75">
      <c r="A98" s="2">
        <v>26</v>
      </c>
      <c r="B98" t="s">
        <v>497</v>
      </c>
      <c r="C98" t="s">
        <v>442</v>
      </c>
      <c r="D98" s="8" t="s">
        <v>2</v>
      </c>
      <c r="E98" s="8">
        <v>22</v>
      </c>
      <c r="F98" s="8">
        <v>2000</v>
      </c>
      <c r="G98" s="8">
        <v>0</v>
      </c>
      <c r="H98" s="6">
        <v>0.027071759259259257</v>
      </c>
      <c r="I98" s="8">
        <v>26</v>
      </c>
      <c r="K98" s="11">
        <f t="shared" si="2"/>
        <v>80.66326530612244</v>
      </c>
      <c r="L98" s="11">
        <f t="shared" si="3"/>
        <v>120.99489795918366</v>
      </c>
    </row>
    <row r="99" spans="1:12" ht="15.75">
      <c r="A99" s="2">
        <v>27</v>
      </c>
      <c r="B99" t="s">
        <v>878</v>
      </c>
      <c r="C99" t="s">
        <v>603</v>
      </c>
      <c r="D99" s="8" t="s">
        <v>2</v>
      </c>
      <c r="E99" s="8">
        <v>12</v>
      </c>
      <c r="F99" s="8">
        <v>2000</v>
      </c>
      <c r="G99" s="8">
        <v>0</v>
      </c>
      <c r="H99" s="6">
        <v>0.0271875</v>
      </c>
      <c r="I99" s="8">
        <v>27</v>
      </c>
      <c r="K99" s="11">
        <f t="shared" si="2"/>
        <v>80.15306122448979</v>
      </c>
      <c r="L99" s="11">
        <f t="shared" si="3"/>
        <v>120.22959183673468</v>
      </c>
    </row>
    <row r="100" spans="1:12" ht="15.75">
      <c r="A100" s="2">
        <v>28</v>
      </c>
      <c r="B100" t="s">
        <v>818</v>
      </c>
      <c r="C100" t="s">
        <v>0</v>
      </c>
      <c r="D100" s="8" t="s">
        <v>2</v>
      </c>
      <c r="E100" s="8">
        <v>14</v>
      </c>
      <c r="F100" s="8">
        <v>2001</v>
      </c>
      <c r="G100" s="8">
        <v>0</v>
      </c>
      <c r="H100" s="6">
        <v>0.027337962962962963</v>
      </c>
      <c r="I100" s="8">
        <v>28</v>
      </c>
      <c r="K100" s="11">
        <f t="shared" si="2"/>
        <v>79.48979591836734</v>
      </c>
      <c r="L100" s="11">
        <f t="shared" si="3"/>
        <v>119.234693877551</v>
      </c>
    </row>
    <row r="101" spans="1:12" ht="15.75">
      <c r="A101" s="2">
        <v>29</v>
      </c>
      <c r="B101" t="s">
        <v>493</v>
      </c>
      <c r="C101" t="s">
        <v>5</v>
      </c>
      <c r="D101" s="8" t="s">
        <v>1</v>
      </c>
      <c r="E101" s="8">
        <v>36</v>
      </c>
      <c r="F101" s="8">
        <v>2000</v>
      </c>
      <c r="G101" s="8">
        <v>1</v>
      </c>
      <c r="H101" s="6">
        <v>0.027430555555555555</v>
      </c>
      <c r="I101" s="8">
        <v>29</v>
      </c>
      <c r="K101" s="11">
        <f t="shared" si="2"/>
        <v>79.0816326530612</v>
      </c>
      <c r="L101" s="11">
        <f t="shared" si="3"/>
        <v>118.62244897959181</v>
      </c>
    </row>
    <row r="102" spans="1:12" ht="15.75">
      <c r="A102" s="2">
        <v>30</v>
      </c>
      <c r="B102" t="s">
        <v>811</v>
      </c>
      <c r="C102" t="s">
        <v>641</v>
      </c>
      <c r="D102" s="8" t="s">
        <v>2</v>
      </c>
      <c r="E102" s="8">
        <v>65</v>
      </c>
      <c r="F102" s="8">
        <v>2000</v>
      </c>
      <c r="G102" s="8">
        <v>1</v>
      </c>
      <c r="H102" s="6">
        <v>0.027476851851851853</v>
      </c>
      <c r="I102" s="8">
        <v>30</v>
      </c>
      <c r="K102" s="11">
        <f t="shared" si="2"/>
        <v>78.87755102040815</v>
      </c>
      <c r="L102" s="11">
        <f t="shared" si="3"/>
        <v>118.31632653061223</v>
      </c>
    </row>
    <row r="103" spans="1:12" ht="15.75">
      <c r="A103" s="2">
        <v>31</v>
      </c>
      <c r="B103" t="s">
        <v>799</v>
      </c>
      <c r="C103" t="s">
        <v>0</v>
      </c>
      <c r="D103" s="8" t="s">
        <v>2</v>
      </c>
      <c r="E103" s="8">
        <v>31</v>
      </c>
      <c r="F103" s="8">
        <v>2000</v>
      </c>
      <c r="G103" s="8">
        <v>1</v>
      </c>
      <c r="H103" s="6">
        <v>0.02756944444444445</v>
      </c>
      <c r="I103" s="8">
        <v>31</v>
      </c>
      <c r="K103" s="11">
        <f t="shared" si="2"/>
        <v>78.46938775510202</v>
      </c>
      <c r="L103" s="11">
        <f t="shared" si="3"/>
        <v>117.70408163265303</v>
      </c>
    </row>
    <row r="104" spans="1:12" ht="15.75">
      <c r="A104" s="2">
        <v>32</v>
      </c>
      <c r="B104" t="s">
        <v>808</v>
      </c>
      <c r="C104" t="s">
        <v>676</v>
      </c>
      <c r="D104" s="8" t="s">
        <v>1</v>
      </c>
      <c r="E104" s="8">
        <v>57</v>
      </c>
      <c r="F104" s="8">
        <v>2000</v>
      </c>
      <c r="G104" s="8">
        <v>2</v>
      </c>
      <c r="H104" s="6">
        <v>0.02767361111111111</v>
      </c>
      <c r="I104" s="8">
        <v>32</v>
      </c>
      <c r="K104" s="11">
        <f t="shared" si="2"/>
        <v>78.01020408163264</v>
      </c>
      <c r="L104" s="11">
        <f t="shared" si="3"/>
        <v>117.01530612244895</v>
      </c>
    </row>
    <row r="105" spans="1:12" ht="15.75">
      <c r="A105" s="2">
        <v>33</v>
      </c>
      <c r="B105" t="s">
        <v>821</v>
      </c>
      <c r="C105" t="s">
        <v>641</v>
      </c>
      <c r="D105" s="8" t="s">
        <v>2</v>
      </c>
      <c r="E105" s="8">
        <v>48</v>
      </c>
      <c r="F105" s="8">
        <v>2002</v>
      </c>
      <c r="G105" s="8">
        <v>4</v>
      </c>
      <c r="H105" s="6">
        <v>0.028101851851851854</v>
      </c>
      <c r="I105" s="8">
        <v>33</v>
      </c>
      <c r="K105" s="11">
        <f t="shared" si="2"/>
        <v>76.12244897959182</v>
      </c>
      <c r="L105" s="11">
        <f t="shared" si="3"/>
        <v>114.18367346938774</v>
      </c>
    </row>
    <row r="106" spans="1:12" ht="15.75">
      <c r="A106" s="2">
        <v>34</v>
      </c>
      <c r="B106" t="s">
        <v>822</v>
      </c>
      <c r="C106" t="s">
        <v>3</v>
      </c>
      <c r="D106" s="8" t="s">
        <v>2</v>
      </c>
      <c r="E106" s="8">
        <v>15</v>
      </c>
      <c r="F106" s="8">
        <v>2002</v>
      </c>
      <c r="G106" s="8">
        <v>1</v>
      </c>
      <c r="H106" s="6">
        <v>0.02815972222222222</v>
      </c>
      <c r="I106" s="8">
        <v>34</v>
      </c>
      <c r="K106" s="11">
        <f t="shared" si="2"/>
        <v>75.8673469387755</v>
      </c>
      <c r="L106" s="11">
        <f t="shared" si="3"/>
        <v>113.80102040816325</v>
      </c>
    </row>
    <row r="107" spans="1:12" ht="15.75">
      <c r="A107" s="2">
        <v>35</v>
      </c>
      <c r="B107" t="s">
        <v>501</v>
      </c>
      <c r="C107" t="s">
        <v>460</v>
      </c>
      <c r="D107" s="8" t="s">
        <v>1</v>
      </c>
      <c r="E107" s="8">
        <v>34</v>
      </c>
      <c r="F107" s="8">
        <v>2002</v>
      </c>
      <c r="G107" s="8">
        <v>3</v>
      </c>
      <c r="H107" s="6">
        <v>0.028402777777777777</v>
      </c>
      <c r="I107" s="8">
        <v>35</v>
      </c>
      <c r="K107" s="11">
        <f t="shared" si="2"/>
        <v>74.79591836734694</v>
      </c>
      <c r="L107" s="11">
        <f t="shared" si="3"/>
        <v>112.19387755102042</v>
      </c>
    </row>
    <row r="108" spans="1:12" ht="15.75">
      <c r="A108" s="2">
        <v>36</v>
      </c>
      <c r="B108" t="s">
        <v>832</v>
      </c>
      <c r="C108" t="s">
        <v>676</v>
      </c>
      <c r="D108" s="8" t="s">
        <v>1</v>
      </c>
      <c r="E108" s="8">
        <v>43</v>
      </c>
      <c r="F108" s="8">
        <v>2000</v>
      </c>
      <c r="G108" s="8">
        <v>1</v>
      </c>
      <c r="H108" s="6">
        <v>0.028483796296296295</v>
      </c>
      <c r="I108" s="8">
        <v>36</v>
      </c>
      <c r="K108" s="11">
        <f t="shared" si="2"/>
        <v>74.43877551020408</v>
      </c>
      <c r="L108" s="11">
        <f t="shared" si="3"/>
        <v>111.65816326530611</v>
      </c>
    </row>
    <row r="109" spans="1:12" ht="15.75">
      <c r="A109" s="2">
        <v>37</v>
      </c>
      <c r="B109" t="s">
        <v>826</v>
      </c>
      <c r="C109" t="s">
        <v>676</v>
      </c>
      <c r="D109" s="8" t="s">
        <v>2</v>
      </c>
      <c r="E109" s="8">
        <v>13</v>
      </c>
      <c r="F109" s="8">
        <v>2001</v>
      </c>
      <c r="G109" s="8">
        <v>2</v>
      </c>
      <c r="H109" s="6">
        <v>0.028784722222222225</v>
      </c>
      <c r="I109" s="8">
        <v>37</v>
      </c>
      <c r="K109" s="11">
        <f t="shared" si="2"/>
        <v>73.11224489795916</v>
      </c>
      <c r="L109" s="11">
        <f t="shared" si="3"/>
        <v>109.66836734693874</v>
      </c>
    </row>
    <row r="110" spans="1:12" ht="15.75">
      <c r="A110" s="2">
        <v>38</v>
      </c>
      <c r="B110" t="s">
        <v>800</v>
      </c>
      <c r="C110" t="s">
        <v>616</v>
      </c>
      <c r="D110" s="8" t="s">
        <v>2</v>
      </c>
      <c r="E110" s="8">
        <v>41</v>
      </c>
      <c r="F110" s="8">
        <v>2002</v>
      </c>
      <c r="G110" s="8">
        <v>0</v>
      </c>
      <c r="H110" s="6">
        <v>0.02883101851851852</v>
      </c>
      <c r="I110" s="8">
        <v>38</v>
      </c>
      <c r="K110" s="11">
        <f t="shared" si="2"/>
        <v>72.90816326530611</v>
      </c>
      <c r="L110" s="11">
        <f t="shared" si="3"/>
        <v>109.36224489795917</v>
      </c>
    </row>
    <row r="111" spans="1:12" ht="15.75">
      <c r="A111" s="2">
        <v>39</v>
      </c>
      <c r="B111" t="s">
        <v>496</v>
      </c>
      <c r="C111" t="s">
        <v>444</v>
      </c>
      <c r="D111" s="8" t="s">
        <v>2</v>
      </c>
      <c r="E111" s="8">
        <v>63</v>
      </c>
      <c r="F111" s="8">
        <v>2001</v>
      </c>
      <c r="G111" s="8">
        <v>4</v>
      </c>
      <c r="H111" s="6">
        <v>0.02884259259259259</v>
      </c>
      <c r="I111" s="8">
        <v>39</v>
      </c>
      <c r="K111" s="11">
        <f t="shared" si="2"/>
        <v>72.85714285714286</v>
      </c>
      <c r="L111" s="11">
        <f t="shared" si="3"/>
        <v>109.28571428571429</v>
      </c>
    </row>
    <row r="112" spans="1:12" ht="15.75">
      <c r="A112" s="2">
        <v>40</v>
      </c>
      <c r="B112" t="s">
        <v>882</v>
      </c>
      <c r="C112" t="s">
        <v>883</v>
      </c>
      <c r="D112" s="8" t="s">
        <v>1</v>
      </c>
      <c r="E112" s="8">
        <v>60</v>
      </c>
      <c r="F112" s="8">
        <v>2002</v>
      </c>
      <c r="G112" s="8">
        <v>3</v>
      </c>
      <c r="H112" s="6">
        <v>0.028969907407407406</v>
      </c>
      <c r="I112" s="8">
        <v>40</v>
      </c>
      <c r="K112" s="11">
        <f t="shared" si="2"/>
        <v>72.29591836734693</v>
      </c>
      <c r="L112" s="11">
        <f t="shared" si="3"/>
        <v>108.44387755102039</v>
      </c>
    </row>
    <row r="113" spans="1:14" s="16" customFormat="1" ht="15.75">
      <c r="A113" s="7">
        <v>41</v>
      </c>
      <c r="B113" s="16" t="s">
        <v>213</v>
      </c>
      <c r="C113" s="16" t="s">
        <v>7</v>
      </c>
      <c r="D113" s="17" t="s">
        <v>1</v>
      </c>
      <c r="E113" s="17">
        <v>16</v>
      </c>
      <c r="F113" s="17">
        <v>2000</v>
      </c>
      <c r="G113" s="17">
        <v>3</v>
      </c>
      <c r="H113" s="125">
        <v>0.029027777777777777</v>
      </c>
      <c r="I113" s="17">
        <v>41</v>
      </c>
      <c r="J113" s="17">
        <v>108.06</v>
      </c>
      <c r="K113" s="42">
        <f t="shared" si="2"/>
        <v>72.0408163265306</v>
      </c>
      <c r="L113" s="11">
        <f t="shared" si="3"/>
        <v>108.0612244897959</v>
      </c>
      <c r="M113" s="42"/>
      <c r="N113" s="42"/>
    </row>
    <row r="114" spans="1:12" ht="15.75">
      <c r="A114" s="2">
        <v>42</v>
      </c>
      <c r="B114" t="s">
        <v>814</v>
      </c>
      <c r="C114" t="s">
        <v>611</v>
      </c>
      <c r="D114" s="8" t="s">
        <v>1</v>
      </c>
      <c r="E114" s="8">
        <v>33</v>
      </c>
      <c r="F114" s="8">
        <v>2000</v>
      </c>
      <c r="G114" s="8">
        <v>4</v>
      </c>
      <c r="H114" s="6">
        <v>0.029027777777777777</v>
      </c>
      <c r="I114" s="8">
        <v>41</v>
      </c>
      <c r="K114" s="11">
        <f>200-H114/H$73*100</f>
        <v>72.0408163265306</v>
      </c>
      <c r="L114" s="11">
        <f t="shared" si="3"/>
        <v>108.0612244897959</v>
      </c>
    </row>
    <row r="115" spans="1:12" ht="15.75">
      <c r="A115" s="2">
        <v>43</v>
      </c>
      <c r="B115" t="s">
        <v>815</v>
      </c>
      <c r="C115" t="s">
        <v>611</v>
      </c>
      <c r="D115" s="8" t="s">
        <v>2</v>
      </c>
      <c r="E115" s="8">
        <v>2</v>
      </c>
      <c r="F115" s="8">
        <v>2001</v>
      </c>
      <c r="G115" s="8">
        <v>0</v>
      </c>
      <c r="H115" s="6">
        <v>0.0290625</v>
      </c>
      <c r="I115" s="8">
        <v>43</v>
      </c>
      <c r="K115" s="11">
        <f t="shared" si="2"/>
        <v>71.88775510204079</v>
      </c>
      <c r="L115" s="11">
        <f t="shared" si="3"/>
        <v>107.83163265306118</v>
      </c>
    </row>
    <row r="116" spans="1:12" ht="15.75">
      <c r="A116" s="2">
        <v>44</v>
      </c>
      <c r="B116" t="s">
        <v>828</v>
      </c>
      <c r="C116" t="s">
        <v>676</v>
      </c>
      <c r="D116" s="8" t="s">
        <v>2</v>
      </c>
      <c r="E116" s="8">
        <v>23</v>
      </c>
      <c r="F116" s="8">
        <v>2001</v>
      </c>
      <c r="G116" s="8">
        <v>4</v>
      </c>
      <c r="H116" s="6">
        <v>0.029155092592592594</v>
      </c>
      <c r="I116" s="8">
        <v>44</v>
      </c>
      <c r="K116" s="11">
        <f t="shared" si="2"/>
        <v>71.47959183673467</v>
      </c>
      <c r="L116" s="11">
        <f t="shared" si="3"/>
        <v>107.219387755102</v>
      </c>
    </row>
    <row r="117" spans="1:12" ht="15.75">
      <c r="A117" s="2">
        <v>45</v>
      </c>
      <c r="B117" t="s">
        <v>803</v>
      </c>
      <c r="C117" t="s">
        <v>665</v>
      </c>
      <c r="D117" s="8" t="s">
        <v>2</v>
      </c>
      <c r="E117" s="8">
        <v>56</v>
      </c>
      <c r="F117" s="8">
        <v>2000</v>
      </c>
      <c r="G117" s="8">
        <v>5</v>
      </c>
      <c r="H117" s="6">
        <v>0.029155092592592594</v>
      </c>
      <c r="I117" s="8">
        <v>44</v>
      </c>
      <c r="K117" s="11">
        <f t="shared" si="2"/>
        <v>71.47959183673467</v>
      </c>
      <c r="L117" s="11">
        <f t="shared" si="3"/>
        <v>107.219387755102</v>
      </c>
    </row>
    <row r="118" spans="1:12" ht="15.75">
      <c r="A118" s="2">
        <v>46</v>
      </c>
      <c r="B118" t="s">
        <v>885</v>
      </c>
      <c r="C118" t="s">
        <v>886</v>
      </c>
      <c r="D118" s="8" t="s">
        <v>2</v>
      </c>
      <c r="E118" s="8">
        <v>27</v>
      </c>
      <c r="F118" s="8">
        <v>2000</v>
      </c>
      <c r="G118" s="8">
        <v>3</v>
      </c>
      <c r="H118" s="6">
        <v>0.02951388888888889</v>
      </c>
      <c r="I118" s="8">
        <v>46</v>
      </c>
      <c r="K118" s="11">
        <f t="shared" si="2"/>
        <v>69.89795918367346</v>
      </c>
      <c r="L118" s="11">
        <f t="shared" si="3"/>
        <v>104.8469387755102</v>
      </c>
    </row>
    <row r="119" spans="1:12" ht="15.75">
      <c r="A119" s="2">
        <v>47</v>
      </c>
      <c r="B119" t="s">
        <v>804</v>
      </c>
      <c r="C119" t="s">
        <v>665</v>
      </c>
      <c r="D119" s="8" t="s">
        <v>2</v>
      </c>
      <c r="E119" s="8">
        <v>20</v>
      </c>
      <c r="F119" s="8">
        <v>2001</v>
      </c>
      <c r="G119" s="8">
        <v>4</v>
      </c>
      <c r="H119" s="6">
        <v>0.02956018518518519</v>
      </c>
      <c r="I119" s="8">
        <v>47</v>
      </c>
      <c r="K119" s="11">
        <f t="shared" si="2"/>
        <v>69.69387755102039</v>
      </c>
      <c r="L119" s="11">
        <f t="shared" si="3"/>
        <v>104.54081632653059</v>
      </c>
    </row>
    <row r="120" spans="1:12" ht="15.75">
      <c r="A120" s="2">
        <v>48</v>
      </c>
      <c r="B120" t="s">
        <v>820</v>
      </c>
      <c r="C120" t="s">
        <v>616</v>
      </c>
      <c r="D120" s="8" t="s">
        <v>2</v>
      </c>
      <c r="E120" s="8">
        <v>61</v>
      </c>
      <c r="F120" s="8">
        <v>2001</v>
      </c>
      <c r="G120" s="8">
        <v>2</v>
      </c>
      <c r="H120" s="6">
        <v>0.029618055555555554</v>
      </c>
      <c r="I120" s="8">
        <v>48</v>
      </c>
      <c r="K120" s="11">
        <f t="shared" si="2"/>
        <v>69.43877551020407</v>
      </c>
      <c r="L120" s="11">
        <f t="shared" si="3"/>
        <v>104.1581632653061</v>
      </c>
    </row>
    <row r="121" spans="1:12" ht="15.75">
      <c r="A121" s="2">
        <v>49</v>
      </c>
      <c r="B121" t="s">
        <v>887</v>
      </c>
      <c r="C121" t="s">
        <v>864</v>
      </c>
      <c r="D121" s="8" t="s">
        <v>2</v>
      </c>
      <c r="E121" s="8">
        <v>24</v>
      </c>
      <c r="F121" s="8">
        <v>2001</v>
      </c>
      <c r="G121" s="8">
        <v>1</v>
      </c>
      <c r="H121" s="6">
        <v>0.0296412037037037</v>
      </c>
      <c r="I121" s="8">
        <v>49</v>
      </c>
      <c r="K121" s="11">
        <f t="shared" si="2"/>
        <v>69.33673469387756</v>
      </c>
      <c r="L121" s="11">
        <f t="shared" si="3"/>
        <v>104.00510204081634</v>
      </c>
    </row>
    <row r="122" spans="1:12" ht="15.75">
      <c r="A122" s="2">
        <v>50</v>
      </c>
      <c r="B122" t="s">
        <v>825</v>
      </c>
      <c r="C122" t="s">
        <v>3</v>
      </c>
      <c r="D122" s="8" t="s">
        <v>2</v>
      </c>
      <c r="E122" s="8">
        <v>1</v>
      </c>
      <c r="F122" s="8">
        <v>2002</v>
      </c>
      <c r="G122" s="8">
        <v>0</v>
      </c>
      <c r="H122" s="6">
        <v>0.02974537037037037</v>
      </c>
      <c r="I122" s="8">
        <v>50</v>
      </c>
      <c r="K122" s="11">
        <f t="shared" si="2"/>
        <v>68.87755102040816</v>
      </c>
      <c r="L122" s="11">
        <f t="shared" si="3"/>
        <v>103.31632653061224</v>
      </c>
    </row>
    <row r="123" spans="1:12" ht="15.75">
      <c r="A123" s="2">
        <v>51</v>
      </c>
      <c r="B123" t="s">
        <v>888</v>
      </c>
      <c r="C123" t="s">
        <v>889</v>
      </c>
      <c r="D123" s="8" t="s">
        <v>2</v>
      </c>
      <c r="E123" s="8">
        <v>49</v>
      </c>
      <c r="F123" s="8">
        <v>2002</v>
      </c>
      <c r="G123" s="8">
        <v>0</v>
      </c>
      <c r="H123" s="6">
        <v>0.02991898148148148</v>
      </c>
      <c r="I123" s="8">
        <v>51</v>
      </c>
      <c r="K123" s="11">
        <f t="shared" si="2"/>
        <v>68.11224489795919</v>
      </c>
      <c r="L123" s="11">
        <f t="shared" si="3"/>
        <v>102.16836734693878</v>
      </c>
    </row>
    <row r="124" spans="1:12" ht="15.75">
      <c r="A124" s="2">
        <v>52</v>
      </c>
      <c r="B124" t="s">
        <v>809</v>
      </c>
      <c r="C124" t="s">
        <v>667</v>
      </c>
      <c r="D124" s="8" t="s">
        <v>2</v>
      </c>
      <c r="E124" s="8">
        <v>4</v>
      </c>
      <c r="F124" s="8">
        <v>2002</v>
      </c>
      <c r="G124" s="8">
        <v>0</v>
      </c>
      <c r="H124" s="6">
        <v>0.029953703703703705</v>
      </c>
      <c r="I124" s="8">
        <v>52</v>
      </c>
      <c r="K124" s="11">
        <f t="shared" si="2"/>
        <v>67.95918367346937</v>
      </c>
      <c r="L124" s="11">
        <f t="shared" si="3"/>
        <v>101.93877551020405</v>
      </c>
    </row>
    <row r="125" spans="1:12" ht="15.75">
      <c r="A125" s="2">
        <v>53</v>
      </c>
      <c r="B125" t="s">
        <v>810</v>
      </c>
      <c r="C125" t="s">
        <v>611</v>
      </c>
      <c r="D125" s="8" t="s">
        <v>1</v>
      </c>
      <c r="E125" s="8">
        <v>28</v>
      </c>
      <c r="F125" s="8">
        <v>2002</v>
      </c>
      <c r="G125" s="8">
        <v>6</v>
      </c>
      <c r="H125" s="6">
        <v>0.03005787037037037</v>
      </c>
      <c r="I125" s="8">
        <v>53</v>
      </c>
      <c r="K125" s="11">
        <f t="shared" si="2"/>
        <v>67.49999999999997</v>
      </c>
      <c r="L125" s="11">
        <f t="shared" si="3"/>
        <v>101.24999999999996</v>
      </c>
    </row>
    <row r="126" spans="1:12" ht="15.75">
      <c r="A126" s="2">
        <v>54</v>
      </c>
      <c r="B126" t="s">
        <v>891</v>
      </c>
      <c r="C126" t="s">
        <v>864</v>
      </c>
      <c r="D126" s="8" t="s">
        <v>2</v>
      </c>
      <c r="E126" s="8">
        <v>58</v>
      </c>
      <c r="F126" s="8">
        <v>2000</v>
      </c>
      <c r="G126" s="8">
        <v>3</v>
      </c>
      <c r="H126" s="6">
        <v>0.03040509259259259</v>
      </c>
      <c r="I126" s="8">
        <v>54</v>
      </c>
      <c r="K126" s="11">
        <f t="shared" si="2"/>
        <v>65.96938775510205</v>
      </c>
      <c r="L126" s="11">
        <f t="shared" si="3"/>
        <v>98.95408163265307</v>
      </c>
    </row>
    <row r="127" spans="1:14" s="16" customFormat="1" ht="15.75">
      <c r="A127" s="7">
        <v>55</v>
      </c>
      <c r="B127" s="16" t="s">
        <v>13</v>
      </c>
      <c r="C127" s="16" t="s">
        <v>7</v>
      </c>
      <c r="D127" s="17" t="s">
        <v>1</v>
      </c>
      <c r="E127" s="17">
        <v>9</v>
      </c>
      <c r="F127" s="17">
        <v>2002</v>
      </c>
      <c r="G127" s="17">
        <v>2</v>
      </c>
      <c r="H127" s="125">
        <v>0.031157407407407408</v>
      </c>
      <c r="I127" s="17">
        <v>55</v>
      </c>
      <c r="J127" s="17">
        <v>93.98</v>
      </c>
      <c r="K127" s="42">
        <f t="shared" si="2"/>
        <v>62.65306122448979</v>
      </c>
      <c r="L127" s="11">
        <f t="shared" si="3"/>
        <v>93.97959183673468</v>
      </c>
      <c r="M127" s="42"/>
      <c r="N127" s="42"/>
    </row>
    <row r="128" spans="1:9" ht="15.75">
      <c r="A128" s="2">
        <v>56</v>
      </c>
      <c r="B128" t="s">
        <v>892</v>
      </c>
      <c r="C128" t="s">
        <v>856</v>
      </c>
      <c r="D128" s="8" t="s">
        <v>2</v>
      </c>
      <c r="E128" s="8">
        <v>50</v>
      </c>
      <c r="F128" s="8">
        <v>2001</v>
      </c>
      <c r="G128" s="8">
        <v>4</v>
      </c>
      <c r="H128" s="6">
        <v>0.03153935185185185</v>
      </c>
      <c r="I128" s="8">
        <v>56</v>
      </c>
    </row>
    <row r="129" spans="1:9" ht="15.75">
      <c r="A129" s="2">
        <v>57</v>
      </c>
      <c r="B129" t="s">
        <v>789</v>
      </c>
      <c r="C129" t="s">
        <v>667</v>
      </c>
      <c r="D129" s="8" t="s">
        <v>2</v>
      </c>
      <c r="E129" s="8">
        <v>45</v>
      </c>
      <c r="F129" s="8">
        <v>2001</v>
      </c>
      <c r="G129" s="8">
        <v>0</v>
      </c>
      <c r="H129" s="6">
        <v>0.031747685185185184</v>
      </c>
      <c r="I129" s="8">
        <v>57</v>
      </c>
    </row>
    <row r="130" spans="1:9" ht="15.75">
      <c r="A130" s="2">
        <v>58</v>
      </c>
      <c r="B130" t="s">
        <v>505</v>
      </c>
      <c r="C130" t="s">
        <v>5</v>
      </c>
      <c r="D130" s="8" t="s">
        <v>2</v>
      </c>
      <c r="E130" s="8">
        <v>10</v>
      </c>
      <c r="F130" s="8">
        <v>2002</v>
      </c>
      <c r="G130" s="8">
        <v>1</v>
      </c>
      <c r="H130" s="6">
        <v>0.031886574074074074</v>
      </c>
      <c r="I130" s="8">
        <v>58</v>
      </c>
    </row>
    <row r="131" spans="1:9" ht="15.75">
      <c r="A131" s="2">
        <v>59</v>
      </c>
      <c r="B131" t="s">
        <v>796</v>
      </c>
      <c r="C131" t="s">
        <v>616</v>
      </c>
      <c r="D131" s="8" t="s">
        <v>2</v>
      </c>
      <c r="E131" s="8">
        <v>17</v>
      </c>
      <c r="F131" s="8">
        <v>2000</v>
      </c>
      <c r="G131" s="8">
        <v>0</v>
      </c>
      <c r="H131" s="6">
        <v>0.03189814814814815</v>
      </c>
      <c r="I131" s="8">
        <v>59</v>
      </c>
    </row>
    <row r="132" spans="1:9" ht="15.75">
      <c r="A132" s="2">
        <v>60</v>
      </c>
      <c r="B132" t="s">
        <v>829</v>
      </c>
      <c r="C132" t="s">
        <v>667</v>
      </c>
      <c r="D132" s="8" t="s">
        <v>2</v>
      </c>
      <c r="E132" s="8">
        <v>30</v>
      </c>
      <c r="F132" s="8">
        <v>2000</v>
      </c>
      <c r="G132" s="8">
        <v>3</v>
      </c>
      <c r="H132" s="6">
        <v>0.032673611111111105</v>
      </c>
      <c r="I132" s="8">
        <v>60</v>
      </c>
    </row>
    <row r="133" spans="1:9" ht="15.75">
      <c r="A133" s="2">
        <v>61</v>
      </c>
      <c r="B133" t="s">
        <v>838</v>
      </c>
      <c r="C133" t="s">
        <v>714</v>
      </c>
      <c r="D133" s="8" t="s">
        <v>1</v>
      </c>
      <c r="E133" s="8">
        <v>39</v>
      </c>
      <c r="F133" s="8">
        <v>2001</v>
      </c>
      <c r="G133" s="8">
        <v>6</v>
      </c>
      <c r="H133" s="6">
        <v>0.03273148148148148</v>
      </c>
      <c r="I133" s="8">
        <v>61</v>
      </c>
    </row>
    <row r="134" spans="1:9" ht="15.75">
      <c r="A134" s="2">
        <v>62</v>
      </c>
      <c r="B134" t="s">
        <v>504</v>
      </c>
      <c r="C134" t="s">
        <v>460</v>
      </c>
      <c r="D134" s="8" t="s">
        <v>2</v>
      </c>
      <c r="E134" s="8">
        <v>6</v>
      </c>
      <c r="F134" s="8">
        <v>2002</v>
      </c>
      <c r="G134" s="8">
        <v>7</v>
      </c>
      <c r="H134" s="6">
        <v>0.03304398148148149</v>
      </c>
      <c r="I134" s="8">
        <v>62</v>
      </c>
    </row>
    <row r="135" spans="1:9" ht="15.75">
      <c r="A135" s="2">
        <v>63</v>
      </c>
      <c r="B135" t="s">
        <v>845</v>
      </c>
      <c r="C135" t="s">
        <v>665</v>
      </c>
      <c r="D135" s="8" t="s">
        <v>2</v>
      </c>
      <c r="E135" s="8">
        <v>47</v>
      </c>
      <c r="F135" s="8">
        <v>2002</v>
      </c>
      <c r="G135" s="8">
        <v>10</v>
      </c>
      <c r="H135" s="6">
        <v>0.03315972222222222</v>
      </c>
      <c r="I135" s="8">
        <v>63</v>
      </c>
    </row>
    <row r="136" spans="1:9" ht="15.75">
      <c r="A136" s="2">
        <v>64</v>
      </c>
      <c r="B136" t="s">
        <v>893</v>
      </c>
      <c r="C136" t="s">
        <v>856</v>
      </c>
      <c r="D136" s="8" t="s">
        <v>1</v>
      </c>
      <c r="E136" s="8">
        <v>67</v>
      </c>
      <c r="F136" s="8">
        <v>2001</v>
      </c>
      <c r="G136" s="8">
        <v>7</v>
      </c>
      <c r="H136" s="6">
        <v>0.03387731481481481</v>
      </c>
      <c r="I136" s="8">
        <v>64</v>
      </c>
    </row>
    <row r="137" spans="1:9" ht="15.75">
      <c r="A137" s="2">
        <v>65</v>
      </c>
      <c r="B137" t="s">
        <v>839</v>
      </c>
      <c r="C137" t="s">
        <v>714</v>
      </c>
      <c r="D137" s="8" t="s">
        <v>2</v>
      </c>
      <c r="E137" s="8">
        <v>19</v>
      </c>
      <c r="F137" s="8">
        <v>2000</v>
      </c>
      <c r="G137" s="8">
        <v>5</v>
      </c>
      <c r="H137" s="6">
        <v>0.03424768518518519</v>
      </c>
      <c r="I137" s="8">
        <v>65</v>
      </c>
    </row>
    <row r="138" spans="1:9" ht="15.75">
      <c r="A138" s="2">
        <v>66</v>
      </c>
      <c r="B138" t="s">
        <v>894</v>
      </c>
      <c r="C138" t="s">
        <v>856</v>
      </c>
      <c r="D138" s="8" t="s">
        <v>2</v>
      </c>
      <c r="E138" s="8">
        <v>3</v>
      </c>
      <c r="F138" s="8">
        <v>2000</v>
      </c>
      <c r="G138" s="8">
        <v>1</v>
      </c>
      <c r="H138" s="6">
        <v>0.03546296296296297</v>
      </c>
      <c r="I138" s="8">
        <v>66</v>
      </c>
    </row>
    <row r="139" spans="1:9" ht="15.75">
      <c r="A139" s="2">
        <v>67</v>
      </c>
      <c r="B139" t="s">
        <v>895</v>
      </c>
      <c r="C139" t="s">
        <v>864</v>
      </c>
      <c r="D139" s="8" t="s">
        <v>2</v>
      </c>
      <c r="E139" s="8">
        <v>7</v>
      </c>
      <c r="F139" s="8">
        <v>2000</v>
      </c>
      <c r="G139" s="8">
        <v>7</v>
      </c>
      <c r="H139" s="6">
        <v>0.03547453703703704</v>
      </c>
      <c r="I139" s="8">
        <v>67</v>
      </c>
    </row>
    <row r="140" spans="1:9" ht="15.75">
      <c r="A140" s="2">
        <v>68</v>
      </c>
      <c r="B140" t="s">
        <v>896</v>
      </c>
      <c r="C140" t="s">
        <v>856</v>
      </c>
      <c r="D140" s="8" t="s">
        <v>2</v>
      </c>
      <c r="E140" s="8">
        <v>25</v>
      </c>
      <c r="F140" s="8">
        <v>2000</v>
      </c>
      <c r="G140" s="8">
        <v>3</v>
      </c>
      <c r="H140" s="6">
        <v>0.03564814814814815</v>
      </c>
      <c r="I140" s="8">
        <v>68</v>
      </c>
    </row>
    <row r="141" spans="1:9" ht="15.75">
      <c r="A141" s="2">
        <v>69</v>
      </c>
      <c r="B141" t="s">
        <v>897</v>
      </c>
      <c r="C141" t="s">
        <v>864</v>
      </c>
      <c r="D141" s="8" t="s">
        <v>2</v>
      </c>
      <c r="E141" s="8">
        <v>37</v>
      </c>
      <c r="F141" s="8">
        <v>2002</v>
      </c>
      <c r="G141" s="8">
        <v>6</v>
      </c>
      <c r="H141" s="6">
        <v>0.04755787037037037</v>
      </c>
      <c r="I141" s="8">
        <v>69</v>
      </c>
    </row>
    <row r="142" spans="1:8" ht="15.75">
      <c r="A142" s="2">
        <v>70</v>
      </c>
      <c r="B142" t="s">
        <v>786</v>
      </c>
      <c r="C142" t="s">
        <v>3</v>
      </c>
      <c r="D142" s="8" t="s">
        <v>1</v>
      </c>
      <c r="E142" s="8">
        <v>64</v>
      </c>
      <c r="F142" s="8">
        <v>2001</v>
      </c>
      <c r="G142" s="8">
        <v>3</v>
      </c>
      <c r="H142" s="8" t="s">
        <v>871</v>
      </c>
    </row>
  </sheetData>
  <sheetProtection/>
  <mergeCells count="2">
    <mergeCell ref="A2:H2"/>
    <mergeCell ref="A3:G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6.421875" style="8" customWidth="1"/>
    <col min="2" max="2" width="22.421875" style="0" customWidth="1"/>
    <col min="3" max="3" width="19.8515625" style="0" customWidth="1"/>
    <col min="4" max="6" width="9.140625" style="8" customWidth="1"/>
    <col min="7" max="7" width="9.7109375" style="8" customWidth="1"/>
    <col min="8" max="10" width="9.140625" style="8" customWidth="1"/>
    <col min="11" max="14" width="9.140625" style="11" customWidth="1"/>
  </cols>
  <sheetData>
    <row r="1" spans="1:9" ht="18">
      <c r="A1" s="556" t="s">
        <v>910</v>
      </c>
      <c r="B1" s="556"/>
      <c r="C1" s="556"/>
      <c r="D1" s="556"/>
      <c r="E1" s="556"/>
      <c r="F1" s="556"/>
      <c r="G1" s="556"/>
      <c r="H1" s="556"/>
      <c r="I1" s="556"/>
    </row>
    <row r="2" spans="1:7" ht="18">
      <c r="A2" s="556" t="s">
        <v>998</v>
      </c>
      <c r="B2" s="556"/>
      <c r="C2" s="556"/>
      <c r="D2" s="556"/>
      <c r="E2" s="556"/>
      <c r="F2" s="556"/>
      <c r="G2" s="556"/>
    </row>
    <row r="3" spans="1:7" ht="18">
      <c r="A3" s="107" t="s">
        <v>545</v>
      </c>
      <c r="B3" s="112" t="s">
        <v>999</v>
      </c>
      <c r="C3" s="113"/>
      <c r="D3" s="113"/>
      <c r="E3" s="112"/>
      <c r="F3" s="112" t="s">
        <v>912</v>
      </c>
      <c r="G3" s="112"/>
    </row>
    <row r="5" spans="1:14" s="16" customFormat="1" ht="15.75">
      <c r="A5" s="26" t="s">
        <v>69</v>
      </c>
      <c r="B5" s="16" t="s">
        <v>70</v>
      </c>
      <c r="C5" s="16" t="s">
        <v>71</v>
      </c>
      <c r="D5" s="17" t="s">
        <v>72</v>
      </c>
      <c r="E5" s="17" t="s">
        <v>517</v>
      </c>
      <c r="F5" s="17" t="s">
        <v>198</v>
      </c>
      <c r="G5" s="17" t="s">
        <v>75</v>
      </c>
      <c r="H5" s="17" t="s">
        <v>1033</v>
      </c>
      <c r="I5" s="17" t="s">
        <v>48</v>
      </c>
      <c r="J5" s="100" t="s">
        <v>53</v>
      </c>
      <c r="K5" s="42"/>
      <c r="L5" s="42"/>
      <c r="M5" s="42"/>
      <c r="N5" s="42"/>
    </row>
    <row r="6" spans="1:12" ht="15.75">
      <c r="A6" s="2">
        <v>1</v>
      </c>
      <c r="B6" t="s">
        <v>538</v>
      </c>
      <c r="C6" t="s">
        <v>607</v>
      </c>
      <c r="D6" s="8" t="s">
        <v>1</v>
      </c>
      <c r="E6" s="8">
        <v>155</v>
      </c>
      <c r="F6" s="8">
        <v>2000</v>
      </c>
      <c r="G6" s="6">
        <v>0.023796296296296298</v>
      </c>
      <c r="H6" s="8" t="s">
        <v>601</v>
      </c>
      <c r="I6" s="8">
        <v>1</v>
      </c>
      <c r="K6" s="11">
        <f>200-G6/G$6*100</f>
        <v>100</v>
      </c>
      <c r="L6" s="11">
        <f>1.5*$K6</f>
        <v>150</v>
      </c>
    </row>
    <row r="7" spans="1:12" ht="15.75">
      <c r="A7" s="2">
        <v>2</v>
      </c>
      <c r="B7" t="s">
        <v>21</v>
      </c>
      <c r="C7" t="s">
        <v>667</v>
      </c>
      <c r="D7" s="8" t="s">
        <v>1</v>
      </c>
      <c r="E7" s="8">
        <v>163</v>
      </c>
      <c r="F7" s="8">
        <v>2000</v>
      </c>
      <c r="G7" s="6">
        <v>0.024131944444444445</v>
      </c>
      <c r="H7" s="8" t="s">
        <v>731</v>
      </c>
      <c r="I7" s="8">
        <v>2</v>
      </c>
      <c r="K7" s="11">
        <f aca="true" t="shared" si="0" ref="K7:K26">200-G7/G$6*100</f>
        <v>98.58949416342413</v>
      </c>
      <c r="L7" s="11">
        <f aca="true" t="shared" si="1" ref="L7:L26">1.5*$K7</f>
        <v>147.8842412451362</v>
      </c>
    </row>
    <row r="8" spans="1:12" ht="15.75">
      <c r="A8" s="2">
        <v>3</v>
      </c>
      <c r="B8" t="s">
        <v>22</v>
      </c>
      <c r="C8" t="s">
        <v>3</v>
      </c>
      <c r="D8" s="8" t="s">
        <v>1</v>
      </c>
      <c r="E8" s="8">
        <v>149</v>
      </c>
      <c r="F8" s="8">
        <v>2001</v>
      </c>
      <c r="G8" s="6">
        <v>0.02414351851851852</v>
      </c>
      <c r="H8" s="8" t="s">
        <v>913</v>
      </c>
      <c r="I8" s="8">
        <v>3</v>
      </c>
      <c r="K8" s="11">
        <f t="shared" si="0"/>
        <v>98.54085603112841</v>
      </c>
      <c r="L8" s="11">
        <f t="shared" si="1"/>
        <v>147.8112840466926</v>
      </c>
    </row>
    <row r="9" spans="1:12" ht="15.75">
      <c r="A9" s="2">
        <v>4</v>
      </c>
      <c r="B9" t="s">
        <v>852</v>
      </c>
      <c r="C9" t="s">
        <v>607</v>
      </c>
      <c r="D9" s="8" t="s">
        <v>1</v>
      </c>
      <c r="E9" s="8">
        <v>144</v>
      </c>
      <c r="F9" s="8">
        <v>2001</v>
      </c>
      <c r="G9" s="6">
        <v>0.025243055555555557</v>
      </c>
      <c r="H9" s="8" t="s">
        <v>914</v>
      </c>
      <c r="I9" s="8">
        <v>4</v>
      </c>
      <c r="K9" s="11">
        <f t="shared" si="0"/>
        <v>93.92023346303502</v>
      </c>
      <c r="L9" s="11">
        <f t="shared" si="1"/>
        <v>140.88035019455253</v>
      </c>
    </row>
    <row r="10" spans="1:12" ht="15.75">
      <c r="A10" s="2">
        <v>5</v>
      </c>
      <c r="B10" t="s">
        <v>662</v>
      </c>
      <c r="C10" t="s">
        <v>611</v>
      </c>
      <c r="D10" s="8" t="s">
        <v>2</v>
      </c>
      <c r="E10" s="8">
        <v>157</v>
      </c>
      <c r="F10" s="8">
        <v>2002</v>
      </c>
      <c r="G10" s="6">
        <v>0.025567129629629634</v>
      </c>
      <c r="H10" s="8" t="s">
        <v>915</v>
      </c>
      <c r="I10" s="8">
        <v>5</v>
      </c>
      <c r="K10" s="11">
        <f t="shared" si="0"/>
        <v>92.55836575875485</v>
      </c>
      <c r="L10" s="11">
        <f t="shared" si="1"/>
        <v>138.83754863813226</v>
      </c>
    </row>
    <row r="11" spans="1:12" ht="15.75">
      <c r="A11" s="2">
        <v>6</v>
      </c>
      <c r="B11" t="s">
        <v>463</v>
      </c>
      <c r="C11" t="s">
        <v>5</v>
      </c>
      <c r="D11" s="8" t="s">
        <v>1</v>
      </c>
      <c r="E11" s="8">
        <v>154</v>
      </c>
      <c r="F11" s="8">
        <v>2000</v>
      </c>
      <c r="G11" s="6">
        <v>0.025810185185185183</v>
      </c>
      <c r="H11" s="8" t="s">
        <v>851</v>
      </c>
      <c r="I11" s="8">
        <v>6</v>
      </c>
      <c r="K11" s="11">
        <f t="shared" si="0"/>
        <v>91.53696498054478</v>
      </c>
      <c r="L11" s="11">
        <f t="shared" si="1"/>
        <v>137.30544747081717</v>
      </c>
    </row>
    <row r="12" spans="1:14" s="16" customFormat="1" ht="15.75">
      <c r="A12" s="7">
        <v>7</v>
      </c>
      <c r="B12" s="16" t="s">
        <v>29</v>
      </c>
      <c r="C12" s="16" t="s">
        <v>7</v>
      </c>
      <c r="D12" s="17" t="s">
        <v>1</v>
      </c>
      <c r="E12" s="17">
        <v>111</v>
      </c>
      <c r="F12" s="17">
        <v>2002</v>
      </c>
      <c r="G12" s="125">
        <v>0.026087962962962966</v>
      </c>
      <c r="H12" s="17" t="s">
        <v>875</v>
      </c>
      <c r="I12" s="17">
        <v>7</v>
      </c>
      <c r="J12" s="17">
        <v>135.55</v>
      </c>
      <c r="K12" s="42">
        <f t="shared" si="0"/>
        <v>90.36964980544747</v>
      </c>
      <c r="L12" s="11">
        <f t="shared" si="1"/>
        <v>135.5544747081712</v>
      </c>
      <c r="M12" s="42"/>
      <c r="N12" s="42"/>
    </row>
    <row r="13" spans="1:12" ht="15.75">
      <c r="A13" s="2">
        <v>8</v>
      </c>
      <c r="B13" t="s">
        <v>539</v>
      </c>
      <c r="C13" t="s">
        <v>607</v>
      </c>
      <c r="D13" s="8" t="s">
        <v>1</v>
      </c>
      <c r="E13" s="8">
        <v>123</v>
      </c>
      <c r="F13" s="8">
        <v>2000</v>
      </c>
      <c r="G13" s="6">
        <v>0.026122685185185183</v>
      </c>
      <c r="H13" s="8" t="s">
        <v>916</v>
      </c>
      <c r="I13" s="8">
        <v>8</v>
      </c>
      <c r="K13" s="11">
        <f t="shared" si="0"/>
        <v>90.22373540856033</v>
      </c>
      <c r="L13" s="11">
        <f t="shared" si="1"/>
        <v>135.3356031128405</v>
      </c>
    </row>
    <row r="14" spans="1:12" ht="15.75">
      <c r="A14" s="2">
        <v>9</v>
      </c>
      <c r="B14" t="s">
        <v>680</v>
      </c>
      <c r="C14" t="s">
        <v>611</v>
      </c>
      <c r="D14" s="8" t="s">
        <v>1</v>
      </c>
      <c r="E14" s="8">
        <v>114</v>
      </c>
      <c r="F14" s="8">
        <v>2001</v>
      </c>
      <c r="G14" s="6">
        <v>0.026238425925925925</v>
      </c>
      <c r="H14" s="8" t="s">
        <v>605</v>
      </c>
      <c r="I14" s="8">
        <v>9</v>
      </c>
      <c r="K14" s="11">
        <f t="shared" si="0"/>
        <v>89.73735408560313</v>
      </c>
      <c r="L14" s="11">
        <f t="shared" si="1"/>
        <v>134.6060311284047</v>
      </c>
    </row>
    <row r="15" spans="1:14" s="16" customFormat="1" ht="15.75">
      <c r="A15" s="7">
        <v>10</v>
      </c>
      <c r="B15" s="16" t="s">
        <v>28</v>
      </c>
      <c r="C15" s="16" t="s">
        <v>7</v>
      </c>
      <c r="D15" s="17" t="s">
        <v>1</v>
      </c>
      <c r="E15" s="17">
        <v>118</v>
      </c>
      <c r="F15" s="17">
        <v>2001</v>
      </c>
      <c r="G15" s="125">
        <v>0.026689814814814816</v>
      </c>
      <c r="H15" s="17" t="s">
        <v>876</v>
      </c>
      <c r="I15" s="17">
        <v>10</v>
      </c>
      <c r="J15" s="17">
        <v>131.76</v>
      </c>
      <c r="K15" s="42">
        <f t="shared" si="0"/>
        <v>87.84046692607004</v>
      </c>
      <c r="L15" s="11">
        <f t="shared" si="1"/>
        <v>131.76070038910507</v>
      </c>
      <c r="M15" s="42"/>
      <c r="N15" s="42"/>
    </row>
    <row r="16" spans="1:12" ht="15.75">
      <c r="A16" s="2">
        <v>11</v>
      </c>
      <c r="B16" t="s">
        <v>686</v>
      </c>
      <c r="C16" t="s">
        <v>0</v>
      </c>
      <c r="D16" s="8" t="s">
        <v>2</v>
      </c>
      <c r="E16" s="8">
        <v>122</v>
      </c>
      <c r="F16" s="8">
        <v>2001</v>
      </c>
      <c r="G16" s="6">
        <v>0.026898148148148147</v>
      </c>
      <c r="H16" s="8" t="s">
        <v>917</v>
      </c>
      <c r="I16" s="8">
        <v>11</v>
      </c>
      <c r="K16" s="11">
        <f t="shared" si="0"/>
        <v>86.9649805447471</v>
      </c>
      <c r="L16" s="11">
        <f t="shared" si="1"/>
        <v>130.44747081712066</v>
      </c>
    </row>
    <row r="17" spans="1:12" ht="15.75">
      <c r="A17" s="2">
        <v>12</v>
      </c>
      <c r="B17" t="s">
        <v>679</v>
      </c>
      <c r="C17" t="s">
        <v>667</v>
      </c>
      <c r="D17" s="8" t="s">
        <v>2</v>
      </c>
      <c r="E17" s="8">
        <v>134</v>
      </c>
      <c r="F17" s="8">
        <v>2001</v>
      </c>
      <c r="G17" s="6">
        <v>0.026898148148148147</v>
      </c>
      <c r="H17" s="8" t="s">
        <v>917</v>
      </c>
      <c r="I17" s="8">
        <f>11</f>
        <v>11</v>
      </c>
      <c r="K17" s="11">
        <f t="shared" si="0"/>
        <v>86.9649805447471</v>
      </c>
      <c r="L17" s="11">
        <f t="shared" si="1"/>
        <v>130.44747081712066</v>
      </c>
    </row>
    <row r="18" spans="1:12" ht="15.75">
      <c r="A18" s="2">
        <v>13</v>
      </c>
      <c r="B18" t="s">
        <v>540</v>
      </c>
      <c r="C18" t="s">
        <v>607</v>
      </c>
      <c r="D18" s="8" t="s">
        <v>1</v>
      </c>
      <c r="E18" s="8">
        <v>113</v>
      </c>
      <c r="F18" s="8">
        <v>2000</v>
      </c>
      <c r="G18" s="6">
        <v>0.026909722222222224</v>
      </c>
      <c r="H18" s="8" t="s">
        <v>729</v>
      </c>
      <c r="I18" s="8">
        <v>13</v>
      </c>
      <c r="K18" s="11">
        <f t="shared" si="0"/>
        <v>86.91634241245137</v>
      </c>
      <c r="L18" s="11">
        <f t="shared" si="1"/>
        <v>130.37451361867704</v>
      </c>
    </row>
    <row r="19" spans="1:12" ht="15.75">
      <c r="A19" s="2">
        <v>14</v>
      </c>
      <c r="B19" t="s">
        <v>24</v>
      </c>
      <c r="C19" t="s">
        <v>3</v>
      </c>
      <c r="D19" s="8" t="s">
        <v>2</v>
      </c>
      <c r="E19" s="8">
        <v>132</v>
      </c>
      <c r="F19" s="8">
        <v>2000</v>
      </c>
      <c r="G19" s="6">
        <v>0.027071759259259257</v>
      </c>
      <c r="H19" s="8" t="s">
        <v>918</v>
      </c>
      <c r="I19" s="8">
        <v>14</v>
      </c>
      <c r="K19" s="11">
        <f t="shared" si="0"/>
        <v>86.23540856031131</v>
      </c>
      <c r="L19" s="11">
        <f t="shared" si="1"/>
        <v>129.35311284046696</v>
      </c>
    </row>
    <row r="20" spans="1:12" ht="15.75">
      <c r="A20" s="2">
        <v>15</v>
      </c>
      <c r="B20" t="s">
        <v>727</v>
      </c>
      <c r="C20" t="s">
        <v>669</v>
      </c>
      <c r="D20" s="8" t="s">
        <v>1</v>
      </c>
      <c r="E20" s="8">
        <v>139</v>
      </c>
      <c r="F20" s="8">
        <v>2002</v>
      </c>
      <c r="G20" s="6">
        <v>0.027523148148148147</v>
      </c>
      <c r="H20" s="8" t="s">
        <v>919</v>
      </c>
      <c r="I20" s="8">
        <v>15</v>
      </c>
      <c r="K20" s="11">
        <f t="shared" si="0"/>
        <v>84.33852140077822</v>
      </c>
      <c r="L20" s="11">
        <f t="shared" si="1"/>
        <v>126.50778210116732</v>
      </c>
    </row>
    <row r="21" spans="1:12" ht="15.75">
      <c r="A21" s="2">
        <v>16</v>
      </c>
      <c r="B21" t="s">
        <v>26</v>
      </c>
      <c r="C21" t="s">
        <v>3</v>
      </c>
      <c r="D21" s="8" t="s">
        <v>1</v>
      </c>
      <c r="E21" s="8">
        <v>128</v>
      </c>
      <c r="F21" s="8">
        <v>2001</v>
      </c>
      <c r="G21" s="6">
        <v>0.027546296296296294</v>
      </c>
      <c r="H21" s="8" t="s">
        <v>920</v>
      </c>
      <c r="I21" s="8">
        <v>16</v>
      </c>
      <c r="K21" s="11">
        <f t="shared" si="0"/>
        <v>84.24124513618678</v>
      </c>
      <c r="L21" s="11">
        <f t="shared" si="1"/>
        <v>126.36186770428017</v>
      </c>
    </row>
    <row r="22" spans="1:12" ht="15.75">
      <c r="A22" s="2">
        <v>17</v>
      </c>
      <c r="B22" t="s">
        <v>675</v>
      </c>
      <c r="C22" t="s">
        <v>676</v>
      </c>
      <c r="D22" s="8" t="s">
        <v>1</v>
      </c>
      <c r="E22" s="8">
        <v>158</v>
      </c>
      <c r="F22" s="8">
        <v>2001</v>
      </c>
      <c r="G22" s="6">
        <v>0.027627314814814813</v>
      </c>
      <c r="H22" s="8" t="s">
        <v>921</v>
      </c>
      <c r="I22" s="8">
        <v>17</v>
      </c>
      <c r="K22" s="11">
        <f t="shared" si="0"/>
        <v>83.90077821011674</v>
      </c>
      <c r="L22" s="11">
        <f t="shared" si="1"/>
        <v>125.8511673151751</v>
      </c>
    </row>
    <row r="23" spans="1:12" ht="15.75">
      <c r="A23" s="2">
        <v>18</v>
      </c>
      <c r="B23" t="s">
        <v>668</v>
      </c>
      <c r="C23" t="s">
        <v>669</v>
      </c>
      <c r="D23" s="8" t="s">
        <v>1</v>
      </c>
      <c r="E23" s="8">
        <v>164</v>
      </c>
      <c r="F23" s="8">
        <v>2001</v>
      </c>
      <c r="G23" s="6">
        <v>0.02766203703703704</v>
      </c>
      <c r="H23" s="8" t="s">
        <v>922</v>
      </c>
      <c r="I23" s="8">
        <v>18</v>
      </c>
      <c r="K23" s="11">
        <f t="shared" si="0"/>
        <v>83.75486381322956</v>
      </c>
      <c r="L23" s="11">
        <f t="shared" si="1"/>
        <v>125.63229571984434</v>
      </c>
    </row>
    <row r="24" spans="1:12" ht="15.75">
      <c r="A24" s="2">
        <v>19</v>
      </c>
      <c r="B24" t="s">
        <v>468</v>
      </c>
      <c r="C24" t="s">
        <v>5</v>
      </c>
      <c r="D24" s="8" t="s">
        <v>2</v>
      </c>
      <c r="E24" s="8">
        <v>121</v>
      </c>
      <c r="F24" s="8">
        <v>2002</v>
      </c>
      <c r="G24" s="6">
        <v>0.02775462962962963</v>
      </c>
      <c r="H24" s="8" t="s">
        <v>923</v>
      </c>
      <c r="I24" s="8">
        <v>19</v>
      </c>
      <c r="K24" s="11">
        <f t="shared" si="0"/>
        <v>83.36575875486383</v>
      </c>
      <c r="L24" s="11">
        <f t="shared" si="1"/>
        <v>125.04863813229575</v>
      </c>
    </row>
    <row r="25" spans="1:12" ht="15.75">
      <c r="A25" s="2">
        <v>20</v>
      </c>
      <c r="B25" t="s">
        <v>462</v>
      </c>
      <c r="C25" t="s">
        <v>460</v>
      </c>
      <c r="D25" s="8" t="s">
        <v>2</v>
      </c>
      <c r="E25" s="8">
        <v>109</v>
      </c>
      <c r="F25" s="8">
        <v>2002</v>
      </c>
      <c r="G25" s="6">
        <v>0.027789351851851853</v>
      </c>
      <c r="H25" s="8" t="s">
        <v>924</v>
      </c>
      <c r="I25" s="8">
        <v>20</v>
      </c>
      <c r="K25" s="11">
        <f t="shared" si="0"/>
        <v>83.21984435797664</v>
      </c>
      <c r="L25" s="11">
        <f t="shared" si="1"/>
        <v>124.82976653696497</v>
      </c>
    </row>
    <row r="26" spans="1:14" s="16" customFormat="1" ht="15.75">
      <c r="A26" s="7">
        <v>21</v>
      </c>
      <c r="B26" s="16" t="s">
        <v>25</v>
      </c>
      <c r="C26" s="16" t="s">
        <v>7</v>
      </c>
      <c r="D26" s="17" t="s">
        <v>1</v>
      </c>
      <c r="E26" s="17">
        <v>142</v>
      </c>
      <c r="F26" s="17">
        <v>2001</v>
      </c>
      <c r="G26" s="125">
        <v>0.028356481481481483</v>
      </c>
      <c r="H26" s="17" t="s">
        <v>925</v>
      </c>
      <c r="I26" s="17">
        <v>21</v>
      </c>
      <c r="J26" s="17">
        <v>121.25</v>
      </c>
      <c r="K26" s="42">
        <f t="shared" si="0"/>
        <v>80.83657587548639</v>
      </c>
      <c r="L26" s="11">
        <f t="shared" si="1"/>
        <v>121.25486381322958</v>
      </c>
      <c r="M26" s="42"/>
      <c r="N26" s="42"/>
    </row>
    <row r="27" spans="1:9" ht="15.75">
      <c r="A27" s="2">
        <v>22</v>
      </c>
      <c r="B27" t="s">
        <v>690</v>
      </c>
      <c r="C27" t="s">
        <v>676</v>
      </c>
      <c r="D27" s="8" t="s">
        <v>2</v>
      </c>
      <c r="E27" s="8">
        <v>146</v>
      </c>
      <c r="F27" s="8">
        <v>2002</v>
      </c>
      <c r="G27" s="6">
        <v>0.028692129629629633</v>
      </c>
      <c r="H27" s="8" t="s">
        <v>926</v>
      </c>
      <c r="I27" s="8">
        <v>22</v>
      </c>
    </row>
    <row r="28" spans="1:9" ht="15.75">
      <c r="A28" s="2">
        <v>23</v>
      </c>
      <c r="B28" t="s">
        <v>678</v>
      </c>
      <c r="C28" t="s">
        <v>667</v>
      </c>
      <c r="D28" s="8" t="s">
        <v>1</v>
      </c>
      <c r="E28" s="8">
        <v>117</v>
      </c>
      <c r="F28" s="8">
        <v>2000</v>
      </c>
      <c r="G28" s="6">
        <v>0.02922453703703704</v>
      </c>
      <c r="H28" s="8" t="s">
        <v>854</v>
      </c>
      <c r="I28" s="8">
        <v>23</v>
      </c>
    </row>
    <row r="29" spans="1:9" ht="15.75">
      <c r="A29" s="2">
        <v>24</v>
      </c>
      <c r="B29" t="s">
        <v>664</v>
      </c>
      <c r="C29" t="s">
        <v>665</v>
      </c>
      <c r="D29" s="8" t="s">
        <v>2</v>
      </c>
      <c r="E29" s="8">
        <v>148</v>
      </c>
      <c r="F29" s="8">
        <v>2000</v>
      </c>
      <c r="G29" s="6">
        <v>0.029236111111111112</v>
      </c>
      <c r="H29" s="8" t="s">
        <v>798</v>
      </c>
      <c r="I29" s="8">
        <v>24</v>
      </c>
    </row>
    <row r="30" spans="1:9" ht="15.75">
      <c r="A30" s="2">
        <v>25</v>
      </c>
      <c r="B30" t="s">
        <v>853</v>
      </c>
      <c r="C30" t="s">
        <v>611</v>
      </c>
      <c r="D30" s="8" t="s">
        <v>1</v>
      </c>
      <c r="E30" s="8">
        <v>143</v>
      </c>
      <c r="F30" s="8">
        <v>2000</v>
      </c>
      <c r="G30" s="6">
        <v>0.029490740740740744</v>
      </c>
      <c r="H30" s="8" t="s">
        <v>927</v>
      </c>
      <c r="I30" s="8">
        <v>25</v>
      </c>
    </row>
    <row r="31" spans="1:9" ht="15.75">
      <c r="A31" s="2">
        <v>26</v>
      </c>
      <c r="B31" t="s">
        <v>461</v>
      </c>
      <c r="C31" t="s">
        <v>460</v>
      </c>
      <c r="D31" s="8" t="s">
        <v>1</v>
      </c>
      <c r="E31" s="8">
        <v>131</v>
      </c>
      <c r="F31" s="8">
        <v>2002</v>
      </c>
      <c r="G31" s="6">
        <v>0.029594907407407407</v>
      </c>
      <c r="H31" s="8" t="s">
        <v>880</v>
      </c>
      <c r="I31" s="8">
        <v>26</v>
      </c>
    </row>
    <row r="32" spans="1:9" ht="15.75">
      <c r="A32" s="2">
        <v>27</v>
      </c>
      <c r="B32" t="s">
        <v>673</v>
      </c>
      <c r="C32" t="s">
        <v>669</v>
      </c>
      <c r="D32" s="8" t="s">
        <v>2</v>
      </c>
      <c r="E32" s="8">
        <v>101</v>
      </c>
      <c r="F32" s="8">
        <v>2002</v>
      </c>
      <c r="G32" s="6">
        <v>0.029791666666666664</v>
      </c>
      <c r="H32" s="8" t="s">
        <v>928</v>
      </c>
      <c r="I32" s="8">
        <v>27</v>
      </c>
    </row>
    <row r="33" spans="1:9" ht="15.75">
      <c r="A33" s="2">
        <v>28</v>
      </c>
      <c r="B33" t="s">
        <v>677</v>
      </c>
      <c r="C33" t="s">
        <v>0</v>
      </c>
      <c r="D33" s="8" t="s">
        <v>1</v>
      </c>
      <c r="E33" s="8">
        <v>135</v>
      </c>
      <c r="F33" s="8">
        <v>2001</v>
      </c>
      <c r="G33" s="6">
        <v>0.029791666666666664</v>
      </c>
      <c r="H33" s="8" t="s">
        <v>928</v>
      </c>
      <c r="I33" s="8">
        <f>27</f>
        <v>27</v>
      </c>
    </row>
    <row r="34" spans="1:9" ht="15.75">
      <c r="A34" s="2">
        <v>29</v>
      </c>
      <c r="B34" t="s">
        <v>672</v>
      </c>
      <c r="C34" t="s">
        <v>669</v>
      </c>
      <c r="D34" s="8" t="s">
        <v>1</v>
      </c>
      <c r="E34" s="8">
        <v>116</v>
      </c>
      <c r="F34" s="8">
        <v>2000</v>
      </c>
      <c r="G34" s="6">
        <v>0.029942129629629628</v>
      </c>
      <c r="H34" s="8" t="s">
        <v>857</v>
      </c>
      <c r="I34" s="8">
        <v>29</v>
      </c>
    </row>
    <row r="35" spans="1:9" ht="15.75">
      <c r="A35" s="2">
        <v>30</v>
      </c>
      <c r="B35" t="s">
        <v>693</v>
      </c>
      <c r="C35" t="s">
        <v>676</v>
      </c>
      <c r="D35" s="8" t="s">
        <v>2</v>
      </c>
      <c r="E35" s="8">
        <v>112</v>
      </c>
      <c r="F35" s="8">
        <v>2000</v>
      </c>
      <c r="G35" s="6">
        <v>0.029953703703703705</v>
      </c>
      <c r="H35" s="8" t="s">
        <v>881</v>
      </c>
      <c r="I35" s="8">
        <v>30</v>
      </c>
    </row>
    <row r="36" spans="1:9" ht="15.75">
      <c r="A36" s="2">
        <v>31</v>
      </c>
      <c r="B36" t="s">
        <v>688</v>
      </c>
      <c r="C36" t="s">
        <v>625</v>
      </c>
      <c r="D36" s="8" t="s">
        <v>1</v>
      </c>
      <c r="E36" s="8">
        <v>159</v>
      </c>
      <c r="F36" s="8">
        <v>2000</v>
      </c>
      <c r="G36" s="6">
        <v>0.030046296296296297</v>
      </c>
      <c r="H36" s="8" t="s">
        <v>929</v>
      </c>
      <c r="I36" s="8">
        <v>31</v>
      </c>
    </row>
    <row r="37" spans="1:9" ht="15.75">
      <c r="A37" s="2">
        <v>32</v>
      </c>
      <c r="B37" t="s">
        <v>689</v>
      </c>
      <c r="C37" t="s">
        <v>676</v>
      </c>
      <c r="D37" s="8" t="s">
        <v>1</v>
      </c>
      <c r="E37" s="8">
        <v>120</v>
      </c>
      <c r="F37" s="8">
        <v>2001</v>
      </c>
      <c r="G37" s="6">
        <v>0.03006944444444444</v>
      </c>
      <c r="H37" s="8" t="s">
        <v>930</v>
      </c>
      <c r="I37" s="8">
        <v>32</v>
      </c>
    </row>
    <row r="38" spans="1:9" ht="15.75">
      <c r="A38" s="2">
        <v>33</v>
      </c>
      <c r="B38" t="s">
        <v>459</v>
      </c>
      <c r="C38" t="s">
        <v>460</v>
      </c>
      <c r="D38" s="8" t="s">
        <v>1</v>
      </c>
      <c r="E38" s="8">
        <v>161</v>
      </c>
      <c r="F38" s="8">
        <v>2001</v>
      </c>
      <c r="G38" s="6">
        <v>0.030925925925925926</v>
      </c>
      <c r="H38" s="8" t="s">
        <v>931</v>
      </c>
      <c r="I38" s="8">
        <v>33</v>
      </c>
    </row>
    <row r="39" spans="1:9" ht="15.75">
      <c r="A39" s="2">
        <v>34</v>
      </c>
      <c r="B39" t="s">
        <v>697</v>
      </c>
      <c r="C39" t="s">
        <v>667</v>
      </c>
      <c r="D39" s="8" t="s">
        <v>2</v>
      </c>
      <c r="E39" s="8">
        <v>103</v>
      </c>
      <c r="F39" s="8">
        <v>2001</v>
      </c>
      <c r="G39" s="6">
        <v>0.030949074074074077</v>
      </c>
      <c r="H39" s="8" t="s">
        <v>932</v>
      </c>
      <c r="I39" s="8">
        <v>34</v>
      </c>
    </row>
    <row r="40" spans="1:9" ht="15.75">
      <c r="A40" s="2">
        <v>35</v>
      </c>
      <c r="B40" t="s">
        <v>705</v>
      </c>
      <c r="C40" t="s">
        <v>641</v>
      </c>
      <c r="D40" s="8" t="s">
        <v>1</v>
      </c>
      <c r="E40" s="8">
        <v>147</v>
      </c>
      <c r="F40" s="8">
        <v>2001</v>
      </c>
      <c r="G40" s="6">
        <v>0.031203703703703702</v>
      </c>
      <c r="H40" s="8" t="s">
        <v>933</v>
      </c>
      <c r="I40" s="8">
        <v>35</v>
      </c>
    </row>
    <row r="41" spans="1:9" ht="15.75">
      <c r="A41" s="2">
        <v>36</v>
      </c>
      <c r="B41" t="s">
        <v>860</v>
      </c>
      <c r="C41" t="s">
        <v>603</v>
      </c>
      <c r="D41" s="8" t="s">
        <v>1</v>
      </c>
      <c r="E41" s="8">
        <v>153</v>
      </c>
      <c r="F41" s="8">
        <v>2000</v>
      </c>
      <c r="G41" s="6">
        <v>0.031574074074074074</v>
      </c>
      <c r="H41" s="8" t="s">
        <v>934</v>
      </c>
      <c r="I41" s="8">
        <v>36</v>
      </c>
    </row>
    <row r="42" spans="1:9" ht="15.75">
      <c r="A42" s="2">
        <v>37</v>
      </c>
      <c r="B42" t="s">
        <v>470</v>
      </c>
      <c r="C42" t="s">
        <v>460</v>
      </c>
      <c r="D42" s="8" t="s">
        <v>1</v>
      </c>
      <c r="E42" s="8">
        <v>119</v>
      </c>
      <c r="F42" s="8">
        <v>2002</v>
      </c>
      <c r="G42" s="6">
        <v>0.031747685185185184</v>
      </c>
      <c r="H42" s="8" t="s">
        <v>935</v>
      </c>
      <c r="I42" s="8">
        <v>37</v>
      </c>
    </row>
    <row r="43" spans="1:9" ht="15.75">
      <c r="A43" s="2">
        <v>38</v>
      </c>
      <c r="B43" t="s">
        <v>855</v>
      </c>
      <c r="C43" t="s">
        <v>856</v>
      </c>
      <c r="D43" s="8" t="s">
        <v>1</v>
      </c>
      <c r="E43" s="8">
        <v>162</v>
      </c>
      <c r="F43" s="8">
        <v>2000</v>
      </c>
      <c r="G43" s="6">
        <v>0.03197916666666666</v>
      </c>
      <c r="H43" s="8" t="s">
        <v>739</v>
      </c>
      <c r="I43" s="8">
        <v>38</v>
      </c>
    </row>
    <row r="44" spans="1:9" ht="15.75">
      <c r="A44" s="2">
        <v>39</v>
      </c>
      <c r="B44" t="s">
        <v>687</v>
      </c>
      <c r="C44" t="s">
        <v>665</v>
      </c>
      <c r="D44" s="8" t="s">
        <v>2</v>
      </c>
      <c r="E44" s="8">
        <v>129</v>
      </c>
      <c r="F44" s="8">
        <v>2000</v>
      </c>
      <c r="G44" s="6">
        <v>0.03244212962962963</v>
      </c>
      <c r="H44" s="8" t="s">
        <v>741</v>
      </c>
      <c r="I44" s="8">
        <v>39</v>
      </c>
    </row>
    <row r="45" spans="1:9" ht="15.75">
      <c r="A45" s="2">
        <v>40</v>
      </c>
      <c r="B45" t="s">
        <v>696</v>
      </c>
      <c r="C45" t="s">
        <v>611</v>
      </c>
      <c r="D45" s="8" t="s">
        <v>2</v>
      </c>
      <c r="E45" s="8">
        <v>105</v>
      </c>
      <c r="F45" s="8">
        <v>2002</v>
      </c>
      <c r="G45" s="6">
        <v>0.032824074074074075</v>
      </c>
      <c r="H45" s="8" t="s">
        <v>936</v>
      </c>
      <c r="I45" s="8">
        <v>40</v>
      </c>
    </row>
    <row r="46" spans="1:9" ht="15.75">
      <c r="A46" s="2">
        <v>41</v>
      </c>
      <c r="B46" t="s">
        <v>709</v>
      </c>
      <c r="C46" t="s">
        <v>0</v>
      </c>
      <c r="D46" s="8" t="s">
        <v>2</v>
      </c>
      <c r="E46" s="8">
        <v>104</v>
      </c>
      <c r="F46" s="8">
        <v>2000</v>
      </c>
      <c r="G46" s="6">
        <v>0.0332175925925926</v>
      </c>
      <c r="H46" s="8" t="s">
        <v>937</v>
      </c>
      <c r="I46" s="8">
        <v>41</v>
      </c>
    </row>
    <row r="47" spans="1:9" ht="15.75">
      <c r="A47" s="2">
        <v>42</v>
      </c>
      <c r="B47" t="s">
        <v>471</v>
      </c>
      <c r="C47" t="s">
        <v>5</v>
      </c>
      <c r="D47" s="8" t="s">
        <v>2</v>
      </c>
      <c r="E47" s="8">
        <v>106</v>
      </c>
      <c r="F47" s="8">
        <v>2001</v>
      </c>
      <c r="G47" s="6">
        <v>0.03349537037037037</v>
      </c>
      <c r="H47" s="8" t="s">
        <v>938</v>
      </c>
      <c r="I47" s="8">
        <v>42</v>
      </c>
    </row>
    <row r="48" spans="1:9" ht="15.75">
      <c r="A48" s="2">
        <v>43</v>
      </c>
      <c r="B48" t="s">
        <v>467</v>
      </c>
      <c r="C48" t="s">
        <v>444</v>
      </c>
      <c r="D48" s="8" t="s">
        <v>2</v>
      </c>
      <c r="E48" s="8">
        <v>160</v>
      </c>
      <c r="F48" s="8">
        <v>2000</v>
      </c>
      <c r="G48" s="6">
        <v>0.03349537037037037</v>
      </c>
      <c r="H48" s="8" t="s">
        <v>938</v>
      </c>
      <c r="I48" s="8">
        <f>42</f>
        <v>42</v>
      </c>
    </row>
    <row r="49" spans="1:9" ht="15.75">
      <c r="A49" s="2">
        <v>44</v>
      </c>
      <c r="B49" t="s">
        <v>713</v>
      </c>
      <c r="C49" t="s">
        <v>714</v>
      </c>
      <c r="D49" s="8" t="s">
        <v>2</v>
      </c>
      <c r="E49" s="8">
        <v>125</v>
      </c>
      <c r="F49" s="8">
        <v>2002</v>
      </c>
      <c r="G49" s="6">
        <v>0.03351851851851852</v>
      </c>
      <c r="H49" s="8" t="s">
        <v>622</v>
      </c>
      <c r="I49" s="8">
        <v>44</v>
      </c>
    </row>
    <row r="50" spans="1:9" ht="15.75">
      <c r="A50" s="2">
        <v>45</v>
      </c>
      <c r="B50" t="s">
        <v>711</v>
      </c>
      <c r="C50" t="s">
        <v>625</v>
      </c>
      <c r="D50" s="8" t="s">
        <v>1</v>
      </c>
      <c r="E50" s="8">
        <v>130</v>
      </c>
      <c r="F50" s="8">
        <v>2000</v>
      </c>
      <c r="G50" s="6">
        <v>0.03439814814814814</v>
      </c>
      <c r="H50" s="8" t="s">
        <v>813</v>
      </c>
      <c r="I50" s="8">
        <v>45</v>
      </c>
    </row>
    <row r="51" spans="1:9" ht="15.75">
      <c r="A51" s="2">
        <v>46</v>
      </c>
      <c r="B51" t="s">
        <v>684</v>
      </c>
      <c r="C51" t="s">
        <v>621</v>
      </c>
      <c r="D51" s="8" t="s">
        <v>1</v>
      </c>
      <c r="E51" s="8">
        <v>150</v>
      </c>
      <c r="F51" s="8">
        <v>2001</v>
      </c>
      <c r="G51" s="6">
        <v>0.03547453703703704</v>
      </c>
      <c r="H51" s="8" t="s">
        <v>817</v>
      </c>
      <c r="I51" s="8">
        <v>46</v>
      </c>
    </row>
    <row r="52" spans="1:9" ht="15.75">
      <c r="A52" s="2">
        <v>47</v>
      </c>
      <c r="B52" t="s">
        <v>865</v>
      </c>
      <c r="C52" t="s">
        <v>856</v>
      </c>
      <c r="D52" s="8" t="s">
        <v>2</v>
      </c>
      <c r="E52" s="8">
        <v>126</v>
      </c>
      <c r="F52" s="8">
        <v>2000</v>
      </c>
      <c r="G52" s="6">
        <v>0.03550925925925926</v>
      </c>
      <c r="H52" s="8" t="s">
        <v>939</v>
      </c>
      <c r="I52" s="8">
        <v>47</v>
      </c>
    </row>
    <row r="53" spans="1:9" ht="15.75">
      <c r="A53" s="2">
        <v>48</v>
      </c>
      <c r="B53" t="s">
        <v>859</v>
      </c>
      <c r="C53" t="s">
        <v>603</v>
      </c>
      <c r="D53" s="8" t="s">
        <v>2</v>
      </c>
      <c r="E53" s="8">
        <v>141</v>
      </c>
      <c r="F53" s="8">
        <v>2002</v>
      </c>
      <c r="G53" s="6">
        <v>0.0362037037037037</v>
      </c>
      <c r="H53" s="8" t="s">
        <v>940</v>
      </c>
      <c r="I53" s="8">
        <v>48</v>
      </c>
    </row>
    <row r="54" spans="1:9" ht="15.75">
      <c r="A54" s="2">
        <v>49</v>
      </c>
      <c r="B54" t="s">
        <v>862</v>
      </c>
      <c r="C54" t="s">
        <v>3</v>
      </c>
      <c r="D54" s="8" t="s">
        <v>12</v>
      </c>
      <c r="E54" s="8">
        <v>110</v>
      </c>
      <c r="F54" s="8">
        <v>2000</v>
      </c>
      <c r="G54" s="6">
        <v>0.03630787037037037</v>
      </c>
      <c r="H54" s="8" t="s">
        <v>941</v>
      </c>
      <c r="I54" s="8">
        <v>49</v>
      </c>
    </row>
    <row r="55" spans="1:9" ht="15.75">
      <c r="A55" s="2">
        <v>50</v>
      </c>
      <c r="B55" t="s">
        <v>707</v>
      </c>
      <c r="C55" t="s">
        <v>603</v>
      </c>
      <c r="D55" s="8" t="s">
        <v>2</v>
      </c>
      <c r="E55" s="8">
        <v>107</v>
      </c>
      <c r="F55" s="8">
        <v>2002</v>
      </c>
      <c r="G55" s="6">
        <v>0.03640046296296296</v>
      </c>
      <c r="H55" s="8" t="s">
        <v>942</v>
      </c>
      <c r="I55" s="8">
        <v>50</v>
      </c>
    </row>
    <row r="56" spans="1:9" ht="15.75">
      <c r="A56" s="2">
        <v>51</v>
      </c>
      <c r="B56" t="s">
        <v>701</v>
      </c>
      <c r="C56" t="s">
        <v>858</v>
      </c>
      <c r="D56" s="8" t="s">
        <v>2</v>
      </c>
      <c r="E56" s="8">
        <v>124</v>
      </c>
      <c r="F56" s="8">
        <v>2000</v>
      </c>
      <c r="G56" s="6">
        <v>0.03674768518518518</v>
      </c>
      <c r="H56" s="8" t="s">
        <v>943</v>
      </c>
      <c r="I56" s="8">
        <v>51</v>
      </c>
    </row>
    <row r="57" spans="1:9" ht="15.75">
      <c r="A57" s="2">
        <v>52</v>
      </c>
      <c r="B57" t="s">
        <v>671</v>
      </c>
      <c r="C57" t="s">
        <v>0</v>
      </c>
      <c r="D57" s="8" t="s">
        <v>2</v>
      </c>
      <c r="E57" s="8">
        <v>151</v>
      </c>
      <c r="F57" s="8">
        <v>2002</v>
      </c>
      <c r="G57" s="6">
        <v>0.03722222222222222</v>
      </c>
      <c r="H57" s="8" t="s">
        <v>944</v>
      </c>
      <c r="I57" s="8">
        <v>52</v>
      </c>
    </row>
    <row r="58" spans="1:9" ht="15.75">
      <c r="A58" s="2">
        <v>53</v>
      </c>
      <c r="B58" t="s">
        <v>863</v>
      </c>
      <c r="C58" t="s">
        <v>864</v>
      </c>
      <c r="D58" s="8" t="s">
        <v>1</v>
      </c>
      <c r="E58" s="8">
        <v>152</v>
      </c>
      <c r="F58" s="8">
        <v>2000</v>
      </c>
      <c r="G58" s="6">
        <v>0.03732638888888889</v>
      </c>
      <c r="H58" s="8" t="s">
        <v>945</v>
      </c>
      <c r="I58" s="8">
        <v>53</v>
      </c>
    </row>
    <row r="59" spans="1:9" ht="15.75">
      <c r="A59" s="2">
        <v>54</v>
      </c>
      <c r="B59" t="s">
        <v>466</v>
      </c>
      <c r="C59" t="s">
        <v>5</v>
      </c>
      <c r="D59" s="8" t="s">
        <v>2</v>
      </c>
      <c r="E59" s="8">
        <v>133</v>
      </c>
      <c r="F59" s="8">
        <v>2002</v>
      </c>
      <c r="G59" s="6">
        <v>0.0375462962962963</v>
      </c>
      <c r="H59" s="8" t="s">
        <v>946</v>
      </c>
      <c r="I59" s="8">
        <v>54</v>
      </c>
    </row>
    <row r="60" spans="1:9" ht="15.75">
      <c r="A60" s="2">
        <v>55</v>
      </c>
      <c r="B60" t="s">
        <v>861</v>
      </c>
      <c r="C60" t="s">
        <v>603</v>
      </c>
      <c r="D60" s="8" t="s">
        <v>2</v>
      </c>
      <c r="E60" s="8">
        <v>115</v>
      </c>
      <c r="F60" s="8">
        <v>2002</v>
      </c>
      <c r="G60" s="6">
        <v>0.03918981481481481</v>
      </c>
      <c r="H60" s="8" t="s">
        <v>947</v>
      </c>
      <c r="I60" s="8">
        <v>55</v>
      </c>
    </row>
    <row r="61" spans="1:9" ht="15.75">
      <c r="A61" s="2">
        <v>56</v>
      </c>
      <c r="B61" t="s">
        <v>866</v>
      </c>
      <c r="C61" t="s">
        <v>856</v>
      </c>
      <c r="D61" s="8" t="s">
        <v>1</v>
      </c>
      <c r="E61" s="8">
        <v>137</v>
      </c>
      <c r="F61" s="8">
        <v>2000</v>
      </c>
      <c r="G61" s="6">
        <v>0.0440162037037037</v>
      </c>
      <c r="H61" s="8" t="s">
        <v>948</v>
      </c>
      <c r="I61" s="8">
        <v>56</v>
      </c>
    </row>
    <row r="62" spans="1:9" ht="15.75">
      <c r="A62" s="2">
        <v>57</v>
      </c>
      <c r="B62" t="s">
        <v>719</v>
      </c>
      <c r="C62" t="s">
        <v>714</v>
      </c>
      <c r="D62" s="8" t="s">
        <v>2</v>
      </c>
      <c r="E62" s="8">
        <v>140</v>
      </c>
      <c r="F62" s="8">
        <v>2001</v>
      </c>
      <c r="G62" s="6">
        <v>0.04587962962962963</v>
      </c>
      <c r="H62" s="8" t="s">
        <v>949</v>
      </c>
      <c r="I62" s="8">
        <v>57</v>
      </c>
    </row>
    <row r="63" spans="1:9" ht="15.75">
      <c r="A63" s="2">
        <v>58</v>
      </c>
      <c r="B63" t="s">
        <v>867</v>
      </c>
      <c r="C63" t="s">
        <v>864</v>
      </c>
      <c r="D63" s="8" t="s">
        <v>2</v>
      </c>
      <c r="E63" s="8">
        <v>108</v>
      </c>
      <c r="F63" s="8">
        <v>2002</v>
      </c>
      <c r="G63" s="6">
        <v>0.04988425925925926</v>
      </c>
      <c r="H63" s="8" t="s">
        <v>950</v>
      </c>
      <c r="I63" s="8">
        <v>58</v>
      </c>
    </row>
    <row r="64" spans="1:9" ht="15.75">
      <c r="A64" s="2">
        <v>59</v>
      </c>
      <c r="B64" t="s">
        <v>869</v>
      </c>
      <c r="C64" t="s">
        <v>864</v>
      </c>
      <c r="D64" s="8" t="s">
        <v>2</v>
      </c>
      <c r="E64" s="8">
        <v>145</v>
      </c>
      <c r="F64" s="8">
        <v>2002</v>
      </c>
      <c r="G64" s="6">
        <v>0.05375</v>
      </c>
      <c r="H64" s="8" t="s">
        <v>951</v>
      </c>
      <c r="I64" s="8">
        <v>59</v>
      </c>
    </row>
    <row r="65" spans="1:7" ht="15.75">
      <c r="A65" s="2">
        <v>60</v>
      </c>
      <c r="B65" t="s">
        <v>868</v>
      </c>
      <c r="C65" t="s">
        <v>856</v>
      </c>
      <c r="D65" s="8" t="s">
        <v>2</v>
      </c>
      <c r="E65" s="8">
        <v>102</v>
      </c>
      <c r="F65" s="8">
        <v>2002</v>
      </c>
      <c r="G65" s="8" t="s">
        <v>871</v>
      </c>
    </row>
    <row r="66" spans="1:7" ht="15.75">
      <c r="A66" s="2">
        <v>61</v>
      </c>
      <c r="B66" t="s">
        <v>870</v>
      </c>
      <c r="C66" t="s">
        <v>864</v>
      </c>
      <c r="D66" s="8" t="s">
        <v>2</v>
      </c>
      <c r="E66" s="8">
        <v>127</v>
      </c>
      <c r="F66" s="8">
        <v>2001</v>
      </c>
      <c r="G66" s="8" t="s">
        <v>871</v>
      </c>
    </row>
    <row r="67" spans="1:7" ht="15.75">
      <c r="A67" s="2">
        <v>62</v>
      </c>
      <c r="B67" t="s">
        <v>717</v>
      </c>
      <c r="C67" t="s">
        <v>665</v>
      </c>
      <c r="D67" s="8" t="s">
        <v>2</v>
      </c>
      <c r="E67" s="8">
        <v>136</v>
      </c>
      <c r="F67" s="8">
        <v>2002</v>
      </c>
      <c r="G67" s="8" t="s">
        <v>871</v>
      </c>
    </row>
    <row r="68" spans="1:7" ht="15.75">
      <c r="A68" s="2">
        <v>63</v>
      </c>
      <c r="B68" t="s">
        <v>694</v>
      </c>
      <c r="C68" t="s">
        <v>641</v>
      </c>
      <c r="D68" s="8" t="s">
        <v>1</v>
      </c>
      <c r="E68" s="8">
        <v>138</v>
      </c>
      <c r="F68" s="8">
        <v>2000</v>
      </c>
      <c r="G68" s="8" t="s">
        <v>871</v>
      </c>
    </row>
    <row r="69" spans="1:14" s="16" customFormat="1" ht="15.75">
      <c r="A69" s="7">
        <v>64</v>
      </c>
      <c r="B69" s="16" t="s">
        <v>23</v>
      </c>
      <c r="C69" s="16" t="s">
        <v>7</v>
      </c>
      <c r="D69" s="17" t="s">
        <v>1</v>
      </c>
      <c r="E69" s="17">
        <v>156</v>
      </c>
      <c r="F69" s="17">
        <v>2001</v>
      </c>
      <c r="G69" s="17" t="s">
        <v>871</v>
      </c>
      <c r="H69" s="17"/>
      <c r="I69" s="17" t="s">
        <v>220</v>
      </c>
      <c r="J69" s="17">
        <v>0</v>
      </c>
      <c r="K69" s="42"/>
      <c r="L69" s="42"/>
      <c r="M69" s="42"/>
      <c r="N69" s="42"/>
    </row>
    <row r="71" spans="1:2" ht="15.75">
      <c r="A71" s="115" t="s">
        <v>785</v>
      </c>
      <c r="B71" t="s">
        <v>952</v>
      </c>
    </row>
    <row r="72" spans="1:9" ht="15.75">
      <c r="A72" s="26" t="s">
        <v>69</v>
      </c>
      <c r="B72" t="s">
        <v>70</v>
      </c>
      <c r="C72" t="s">
        <v>71</v>
      </c>
      <c r="D72" s="8" t="s">
        <v>72</v>
      </c>
      <c r="E72" s="8" t="s">
        <v>517</v>
      </c>
      <c r="F72" s="8" t="s">
        <v>73</v>
      </c>
      <c r="G72" s="8" t="s">
        <v>599</v>
      </c>
      <c r="H72" s="8" t="s">
        <v>600</v>
      </c>
      <c r="I72" s="8" t="s">
        <v>518</v>
      </c>
    </row>
    <row r="73" spans="1:12" ht="15.75">
      <c r="A73" s="2">
        <v>1</v>
      </c>
      <c r="B73" t="s">
        <v>536</v>
      </c>
      <c r="C73" t="s">
        <v>607</v>
      </c>
      <c r="D73" s="8" t="s">
        <v>1</v>
      </c>
      <c r="E73" s="8">
        <v>53</v>
      </c>
      <c r="F73" s="8">
        <v>2000</v>
      </c>
      <c r="G73" s="6">
        <v>0.025451388888888888</v>
      </c>
      <c r="H73" s="8" t="s">
        <v>601</v>
      </c>
      <c r="I73" s="8">
        <v>1</v>
      </c>
      <c r="K73" s="11">
        <f>200-G73/G$73*100</f>
        <v>100</v>
      </c>
      <c r="L73" s="11">
        <f>1.5*$K73</f>
        <v>150</v>
      </c>
    </row>
    <row r="74" spans="1:12" ht="15.75">
      <c r="A74" s="2">
        <v>2</v>
      </c>
      <c r="B74" t="s">
        <v>490</v>
      </c>
      <c r="C74" t="s">
        <v>460</v>
      </c>
      <c r="D74" s="8" t="s">
        <v>1</v>
      </c>
      <c r="E74" s="8">
        <v>64</v>
      </c>
      <c r="F74" s="8">
        <v>2000</v>
      </c>
      <c r="G74" s="6">
        <v>0.025625</v>
      </c>
      <c r="H74" s="8" t="s">
        <v>663</v>
      </c>
      <c r="I74" s="8">
        <v>2</v>
      </c>
      <c r="K74" s="11">
        <f aca="true" t="shared" si="2" ref="K74:K91">200-G74/G$73*100</f>
        <v>99.31787175989086</v>
      </c>
      <c r="L74" s="11">
        <f aca="true" t="shared" si="3" ref="L74:L91">1.5*$K74</f>
        <v>148.9768076398363</v>
      </c>
    </row>
    <row r="75" spans="1:12" ht="15.75">
      <c r="A75" s="2">
        <v>3</v>
      </c>
      <c r="B75" t="s">
        <v>787</v>
      </c>
      <c r="C75" t="s">
        <v>611</v>
      </c>
      <c r="D75" s="8" t="s">
        <v>1</v>
      </c>
      <c r="E75" s="8">
        <v>56</v>
      </c>
      <c r="F75" s="8">
        <v>2000</v>
      </c>
      <c r="G75" s="6">
        <v>0.025717592592592594</v>
      </c>
      <c r="H75" s="8" t="s">
        <v>953</v>
      </c>
      <c r="I75" s="8">
        <v>3</v>
      </c>
      <c r="K75" s="11">
        <f t="shared" si="2"/>
        <v>98.95407003183266</v>
      </c>
      <c r="L75" s="11">
        <f t="shared" si="3"/>
        <v>148.43110504774899</v>
      </c>
    </row>
    <row r="76" spans="1:12" ht="15.75">
      <c r="A76" s="2">
        <v>4</v>
      </c>
      <c r="B76" t="s">
        <v>872</v>
      </c>
      <c r="C76" t="s">
        <v>603</v>
      </c>
      <c r="D76" s="8" t="s">
        <v>1</v>
      </c>
      <c r="E76" s="8">
        <v>37</v>
      </c>
      <c r="F76" s="8">
        <v>2001</v>
      </c>
      <c r="G76" s="6">
        <v>0.02670138888888889</v>
      </c>
      <c r="H76" s="8" t="s">
        <v>954</v>
      </c>
      <c r="I76" s="8">
        <v>4</v>
      </c>
      <c r="K76" s="11">
        <f t="shared" si="2"/>
        <v>95.08867667121419</v>
      </c>
      <c r="L76" s="11">
        <f t="shared" si="3"/>
        <v>142.63301500682127</v>
      </c>
    </row>
    <row r="77" spans="1:12" ht="15.75">
      <c r="A77" s="2">
        <v>5</v>
      </c>
      <c r="B77" t="s">
        <v>801</v>
      </c>
      <c r="C77" t="s">
        <v>667</v>
      </c>
      <c r="D77" s="8" t="s">
        <v>1</v>
      </c>
      <c r="E77" s="8">
        <v>55</v>
      </c>
      <c r="F77" s="8">
        <v>2000</v>
      </c>
      <c r="G77" s="6">
        <v>0.026712962962962966</v>
      </c>
      <c r="H77" s="8" t="s">
        <v>955</v>
      </c>
      <c r="I77" s="8">
        <v>5</v>
      </c>
      <c r="K77" s="11">
        <f t="shared" si="2"/>
        <v>95.04320145520691</v>
      </c>
      <c r="L77" s="11">
        <f t="shared" si="3"/>
        <v>142.56480218281035</v>
      </c>
    </row>
    <row r="78" spans="1:12" ht="15.75">
      <c r="A78" s="2">
        <v>6</v>
      </c>
      <c r="B78" t="s">
        <v>535</v>
      </c>
      <c r="C78" t="s">
        <v>607</v>
      </c>
      <c r="D78" s="8" t="s">
        <v>1</v>
      </c>
      <c r="E78" s="8">
        <v>46</v>
      </c>
      <c r="F78" s="8">
        <v>2000</v>
      </c>
      <c r="G78" s="6">
        <v>0.02702546296296296</v>
      </c>
      <c r="H78" s="8" t="s">
        <v>956</v>
      </c>
      <c r="I78" s="8">
        <v>6</v>
      </c>
      <c r="K78" s="11">
        <f t="shared" si="2"/>
        <v>93.81537062301047</v>
      </c>
      <c r="L78" s="11">
        <f t="shared" si="3"/>
        <v>140.72305593451568</v>
      </c>
    </row>
    <row r="79" spans="1:12" ht="15.75">
      <c r="A79" s="2">
        <v>7</v>
      </c>
      <c r="B79" t="s">
        <v>802</v>
      </c>
      <c r="C79" t="s">
        <v>625</v>
      </c>
      <c r="D79" s="8" t="s">
        <v>1</v>
      </c>
      <c r="E79" s="8">
        <v>68</v>
      </c>
      <c r="F79" s="8">
        <v>2000</v>
      </c>
      <c r="G79" s="6">
        <v>0.027280092592592592</v>
      </c>
      <c r="H79" s="8" t="s">
        <v>957</v>
      </c>
      <c r="I79" s="8">
        <v>7</v>
      </c>
      <c r="K79" s="11">
        <f t="shared" si="2"/>
        <v>92.81491587085038</v>
      </c>
      <c r="L79" s="11">
        <f t="shared" si="3"/>
        <v>139.22237380627558</v>
      </c>
    </row>
    <row r="80" spans="1:12" ht="15.75">
      <c r="A80" s="2">
        <v>8</v>
      </c>
      <c r="B80" t="s">
        <v>873</v>
      </c>
      <c r="C80" t="s">
        <v>603</v>
      </c>
      <c r="D80" s="8" t="s">
        <v>1</v>
      </c>
      <c r="E80" s="8">
        <v>57</v>
      </c>
      <c r="F80" s="8">
        <v>2000</v>
      </c>
      <c r="G80" s="6">
        <v>0.027291666666666662</v>
      </c>
      <c r="H80" s="8" t="s">
        <v>958</v>
      </c>
      <c r="I80" s="8">
        <v>8</v>
      </c>
      <c r="K80" s="11">
        <f t="shared" si="2"/>
        <v>92.76944065484312</v>
      </c>
      <c r="L80" s="11">
        <f t="shared" si="3"/>
        <v>139.15416098226467</v>
      </c>
    </row>
    <row r="81" spans="1:12" ht="15.75">
      <c r="A81" s="2">
        <v>9</v>
      </c>
      <c r="B81" t="s">
        <v>824</v>
      </c>
      <c r="C81" t="s">
        <v>669</v>
      </c>
      <c r="D81" s="8" t="s">
        <v>1</v>
      </c>
      <c r="E81" s="8">
        <v>69</v>
      </c>
      <c r="F81" s="8">
        <v>2000</v>
      </c>
      <c r="G81" s="6">
        <v>0.027407407407407408</v>
      </c>
      <c r="H81" s="8" t="s">
        <v>959</v>
      </c>
      <c r="I81" s="8">
        <v>9</v>
      </c>
      <c r="K81" s="11">
        <f t="shared" si="2"/>
        <v>92.31468849477034</v>
      </c>
      <c r="L81" s="11">
        <f t="shared" si="3"/>
        <v>138.4720327421555</v>
      </c>
    </row>
    <row r="82" spans="1:12" ht="15.75">
      <c r="A82" s="2">
        <v>10</v>
      </c>
      <c r="B82" t="s">
        <v>788</v>
      </c>
      <c r="C82" t="s">
        <v>0</v>
      </c>
      <c r="D82" s="8" t="s">
        <v>1</v>
      </c>
      <c r="E82" s="8">
        <v>42</v>
      </c>
      <c r="F82" s="8">
        <v>2001</v>
      </c>
      <c r="G82" s="6">
        <v>0.02756944444444445</v>
      </c>
      <c r="H82" s="8" t="s">
        <v>960</v>
      </c>
      <c r="I82" s="8">
        <v>10</v>
      </c>
      <c r="K82" s="11">
        <f t="shared" si="2"/>
        <v>91.67803547066846</v>
      </c>
      <c r="L82" s="11">
        <f t="shared" si="3"/>
        <v>137.51705320600269</v>
      </c>
    </row>
    <row r="83" spans="1:12" ht="15.75">
      <c r="A83" s="2">
        <v>11</v>
      </c>
      <c r="B83" t="s">
        <v>492</v>
      </c>
      <c r="C83" t="s">
        <v>5</v>
      </c>
      <c r="D83" s="8" t="s">
        <v>1</v>
      </c>
      <c r="E83" s="8">
        <v>70</v>
      </c>
      <c r="F83" s="8">
        <v>2001</v>
      </c>
      <c r="G83" s="6">
        <v>0.027696759259259258</v>
      </c>
      <c r="H83" s="8" t="s">
        <v>961</v>
      </c>
      <c r="I83" s="8">
        <v>11</v>
      </c>
      <c r="K83" s="11">
        <f t="shared" si="2"/>
        <v>91.17780809458844</v>
      </c>
      <c r="L83" s="11">
        <f t="shared" si="3"/>
        <v>136.76671214188266</v>
      </c>
    </row>
    <row r="84" spans="1:14" s="16" customFormat="1" ht="15.75">
      <c r="A84" s="7">
        <v>12</v>
      </c>
      <c r="B84" s="16" t="s">
        <v>13</v>
      </c>
      <c r="C84" s="16" t="s">
        <v>7</v>
      </c>
      <c r="D84" s="17" t="s">
        <v>1</v>
      </c>
      <c r="E84" s="17">
        <v>13</v>
      </c>
      <c r="F84" s="17">
        <v>2002</v>
      </c>
      <c r="G84" s="125">
        <v>0.02804398148148148</v>
      </c>
      <c r="H84" s="17" t="s">
        <v>962</v>
      </c>
      <c r="I84" s="17">
        <v>12</v>
      </c>
      <c r="J84" s="17">
        <v>134.72</v>
      </c>
      <c r="K84" s="11">
        <f t="shared" si="2"/>
        <v>89.81355161437017</v>
      </c>
      <c r="L84" s="11">
        <f t="shared" si="3"/>
        <v>134.72032742155525</v>
      </c>
      <c r="M84" s="42"/>
      <c r="N84" s="42"/>
    </row>
    <row r="85" spans="1:14" s="16" customFormat="1" ht="15.75">
      <c r="A85" s="7">
        <v>13</v>
      </c>
      <c r="B85" s="16" t="s">
        <v>6</v>
      </c>
      <c r="C85" s="16" t="s">
        <v>7</v>
      </c>
      <c r="D85" s="17" t="s">
        <v>1</v>
      </c>
      <c r="E85" s="17">
        <v>49</v>
      </c>
      <c r="F85" s="17">
        <v>2001</v>
      </c>
      <c r="G85" s="125">
        <v>0.02821759259259259</v>
      </c>
      <c r="H85" s="17" t="s">
        <v>963</v>
      </c>
      <c r="I85" s="17">
        <v>13</v>
      </c>
      <c r="J85" s="17">
        <v>133.7</v>
      </c>
      <c r="K85" s="11">
        <f t="shared" si="2"/>
        <v>89.13142337426103</v>
      </c>
      <c r="L85" s="11">
        <f t="shared" si="3"/>
        <v>133.69713506139155</v>
      </c>
      <c r="M85" s="42"/>
      <c r="N85" s="42"/>
    </row>
    <row r="86" spans="1:12" ht="15.75">
      <c r="A86" s="2">
        <v>14</v>
      </c>
      <c r="B86" t="s">
        <v>806</v>
      </c>
      <c r="C86" t="s">
        <v>3</v>
      </c>
      <c r="D86" s="8" t="s">
        <v>2</v>
      </c>
      <c r="E86" s="8">
        <v>41</v>
      </c>
      <c r="F86" s="8">
        <v>2001</v>
      </c>
      <c r="G86" s="6">
        <v>0.02832175925925926</v>
      </c>
      <c r="H86" s="8" t="s">
        <v>964</v>
      </c>
      <c r="I86" s="8">
        <v>14</v>
      </c>
      <c r="K86" s="11">
        <f t="shared" si="2"/>
        <v>88.72214643019554</v>
      </c>
      <c r="L86" s="11">
        <f t="shared" si="3"/>
        <v>133.0832196452933</v>
      </c>
    </row>
    <row r="87" spans="1:12" ht="15.75">
      <c r="A87" s="2">
        <v>15</v>
      </c>
      <c r="B87" t="s">
        <v>816</v>
      </c>
      <c r="C87" t="s">
        <v>669</v>
      </c>
      <c r="D87" s="8" t="s">
        <v>1</v>
      </c>
      <c r="E87" s="8">
        <v>29</v>
      </c>
      <c r="F87" s="8">
        <v>2000</v>
      </c>
      <c r="G87" s="6">
        <v>0.02836805555555556</v>
      </c>
      <c r="H87" s="8" t="s">
        <v>728</v>
      </c>
      <c r="I87" s="8">
        <v>15</v>
      </c>
      <c r="K87" s="11">
        <f t="shared" si="2"/>
        <v>88.54024556616642</v>
      </c>
      <c r="L87" s="11">
        <f t="shared" si="3"/>
        <v>132.81036834924964</v>
      </c>
    </row>
    <row r="88" spans="1:12" ht="15.75">
      <c r="A88" s="2">
        <v>16</v>
      </c>
      <c r="B88" t="s">
        <v>877</v>
      </c>
      <c r="C88" t="s">
        <v>603</v>
      </c>
      <c r="D88" s="8" t="s">
        <v>1</v>
      </c>
      <c r="E88" s="8">
        <v>21</v>
      </c>
      <c r="F88" s="8">
        <v>2002</v>
      </c>
      <c r="G88" s="6">
        <v>0.028402777777777777</v>
      </c>
      <c r="H88" s="8" t="s">
        <v>791</v>
      </c>
      <c r="I88" s="8">
        <v>16</v>
      </c>
      <c r="K88" s="11">
        <f t="shared" si="2"/>
        <v>88.4038199181446</v>
      </c>
      <c r="L88" s="11">
        <f t="shared" si="3"/>
        <v>132.6057298772169</v>
      </c>
    </row>
    <row r="89" spans="1:12" ht="15.75">
      <c r="A89" s="2">
        <v>17</v>
      </c>
      <c r="B89" t="s">
        <v>789</v>
      </c>
      <c r="C89" t="s">
        <v>667</v>
      </c>
      <c r="D89" s="8" t="s">
        <v>2</v>
      </c>
      <c r="E89" s="8">
        <v>34</v>
      </c>
      <c r="F89" s="8">
        <v>2001</v>
      </c>
      <c r="G89" s="6">
        <v>0.028414351851851847</v>
      </c>
      <c r="H89" s="8" t="s">
        <v>965</v>
      </c>
      <c r="I89" s="8">
        <v>17</v>
      </c>
      <c r="K89" s="11">
        <f t="shared" si="2"/>
        <v>88.35834470213734</v>
      </c>
      <c r="L89" s="11">
        <f t="shared" si="3"/>
        <v>132.53751705320602</v>
      </c>
    </row>
    <row r="90" spans="1:12" ht="15.75">
      <c r="A90" s="2">
        <v>18</v>
      </c>
      <c r="B90" t="s">
        <v>493</v>
      </c>
      <c r="C90" t="s">
        <v>5</v>
      </c>
      <c r="D90" s="8" t="s">
        <v>1</v>
      </c>
      <c r="E90" s="8">
        <v>44</v>
      </c>
      <c r="F90" s="8">
        <v>2000</v>
      </c>
      <c r="G90" s="6">
        <v>0.028506944444444442</v>
      </c>
      <c r="H90" s="8" t="s">
        <v>966</v>
      </c>
      <c r="I90" s="8">
        <v>18</v>
      </c>
      <c r="K90" s="11">
        <f t="shared" si="2"/>
        <v>87.99454297407914</v>
      </c>
      <c r="L90" s="11">
        <f t="shared" si="3"/>
        <v>131.9918144611187</v>
      </c>
    </row>
    <row r="91" spans="1:14" s="16" customFormat="1" ht="15.75">
      <c r="A91" s="7">
        <v>19</v>
      </c>
      <c r="B91" s="16" t="s">
        <v>213</v>
      </c>
      <c r="C91" s="16" t="s">
        <v>7</v>
      </c>
      <c r="D91" s="17" t="s">
        <v>1</v>
      </c>
      <c r="E91" s="17">
        <v>20</v>
      </c>
      <c r="F91" s="17">
        <v>2000</v>
      </c>
      <c r="G91" s="125">
        <v>0.028692129629629633</v>
      </c>
      <c r="H91" s="17" t="s">
        <v>967</v>
      </c>
      <c r="I91" s="17">
        <v>19</v>
      </c>
      <c r="J91" s="17">
        <v>130.9</v>
      </c>
      <c r="K91" s="11">
        <f t="shared" si="2"/>
        <v>87.2669395179627</v>
      </c>
      <c r="L91" s="11">
        <f t="shared" si="3"/>
        <v>130.90040927694406</v>
      </c>
      <c r="M91" s="42"/>
      <c r="N91" s="42"/>
    </row>
    <row r="92" spans="1:9" ht="15.75">
      <c r="A92" s="2">
        <v>20</v>
      </c>
      <c r="B92" t="s">
        <v>491</v>
      </c>
      <c r="C92" t="s">
        <v>442</v>
      </c>
      <c r="D92" s="8" t="s">
        <v>1</v>
      </c>
      <c r="E92" s="8">
        <v>67</v>
      </c>
      <c r="F92" s="8">
        <v>2000</v>
      </c>
      <c r="G92" s="6">
        <v>0.028761574074074075</v>
      </c>
      <c r="H92" s="8" t="s">
        <v>843</v>
      </c>
      <c r="I92" s="8">
        <v>20</v>
      </c>
    </row>
    <row r="93" spans="1:9" ht="15.75">
      <c r="A93" s="2">
        <v>21</v>
      </c>
      <c r="B93" t="s">
        <v>874</v>
      </c>
      <c r="C93" t="s">
        <v>607</v>
      </c>
      <c r="D93" s="8" t="s">
        <v>1</v>
      </c>
      <c r="E93" s="8">
        <v>11</v>
      </c>
      <c r="F93" s="8">
        <v>2002</v>
      </c>
      <c r="G93" s="6">
        <v>0.028784722222222225</v>
      </c>
      <c r="H93" s="8" t="s">
        <v>968</v>
      </c>
      <c r="I93" s="8">
        <v>21</v>
      </c>
    </row>
    <row r="94" spans="1:9" ht="15.75">
      <c r="A94" s="2">
        <v>22</v>
      </c>
      <c r="B94" t="s">
        <v>522</v>
      </c>
      <c r="C94" t="s">
        <v>5</v>
      </c>
      <c r="D94" s="8" t="s">
        <v>1</v>
      </c>
      <c r="E94" s="8">
        <v>18</v>
      </c>
      <c r="F94" s="8">
        <v>2001</v>
      </c>
      <c r="G94" s="6">
        <v>0.029155092592592594</v>
      </c>
      <c r="H94" s="8" t="s">
        <v>969</v>
      </c>
      <c r="I94" s="8">
        <v>22</v>
      </c>
    </row>
    <row r="95" spans="1:9" ht="15.75">
      <c r="A95" s="2">
        <v>23</v>
      </c>
      <c r="B95" t="s">
        <v>494</v>
      </c>
      <c r="C95" t="s">
        <v>442</v>
      </c>
      <c r="D95" s="8" t="s">
        <v>1</v>
      </c>
      <c r="E95" s="8">
        <v>40</v>
      </c>
      <c r="F95" s="8">
        <v>2001</v>
      </c>
      <c r="G95" s="6">
        <v>0.029282407407407406</v>
      </c>
      <c r="H95" s="8" t="s">
        <v>921</v>
      </c>
      <c r="I95" s="8">
        <v>23</v>
      </c>
    </row>
    <row r="96" spans="1:9" ht="15.75">
      <c r="A96" s="2">
        <v>24</v>
      </c>
      <c r="B96" t="s">
        <v>820</v>
      </c>
      <c r="C96" t="s">
        <v>616</v>
      </c>
      <c r="D96" s="8" t="s">
        <v>2</v>
      </c>
      <c r="E96" s="8">
        <v>36</v>
      </c>
      <c r="F96" s="8">
        <v>2001</v>
      </c>
      <c r="G96" s="6">
        <v>0.02929398148148148</v>
      </c>
      <c r="H96" s="8" t="s">
        <v>970</v>
      </c>
      <c r="I96" s="8">
        <v>24</v>
      </c>
    </row>
    <row r="97" spans="1:9" ht="15.75">
      <c r="A97" s="2">
        <v>25</v>
      </c>
      <c r="B97" t="s">
        <v>537</v>
      </c>
      <c r="C97" t="s">
        <v>607</v>
      </c>
      <c r="D97" s="8" t="s">
        <v>1</v>
      </c>
      <c r="E97" s="8">
        <v>23</v>
      </c>
      <c r="F97" s="8">
        <v>2000</v>
      </c>
      <c r="G97" s="6">
        <v>0.029421296296296296</v>
      </c>
      <c r="H97" s="8" t="s">
        <v>971</v>
      </c>
      <c r="I97" s="8">
        <v>25</v>
      </c>
    </row>
    <row r="98" spans="1:9" ht="15.75">
      <c r="A98" s="2">
        <v>26</v>
      </c>
      <c r="B98" t="s">
        <v>495</v>
      </c>
      <c r="C98" t="s">
        <v>460</v>
      </c>
      <c r="D98" s="8" t="s">
        <v>1</v>
      </c>
      <c r="E98" s="8">
        <v>32</v>
      </c>
      <c r="F98" s="8">
        <v>2000</v>
      </c>
      <c r="G98" s="6">
        <v>0.02943287037037037</v>
      </c>
      <c r="H98" s="8" t="s">
        <v>721</v>
      </c>
      <c r="I98" s="8">
        <v>26</v>
      </c>
    </row>
    <row r="99" spans="1:9" ht="15.75">
      <c r="A99" s="2">
        <v>27</v>
      </c>
      <c r="B99" t="s">
        <v>821</v>
      </c>
      <c r="C99" t="s">
        <v>641</v>
      </c>
      <c r="D99" s="8" t="s">
        <v>2</v>
      </c>
      <c r="E99" s="8">
        <v>39</v>
      </c>
      <c r="F99" s="8">
        <v>2002</v>
      </c>
      <c r="G99" s="6">
        <v>0.029594907407407407</v>
      </c>
      <c r="H99" s="8" t="s">
        <v>972</v>
      </c>
      <c r="I99" s="8">
        <v>27</v>
      </c>
    </row>
    <row r="100" spans="1:9" ht="15.75">
      <c r="A100" s="2">
        <v>28</v>
      </c>
      <c r="B100" t="s">
        <v>496</v>
      </c>
      <c r="C100" t="s">
        <v>444</v>
      </c>
      <c r="D100" s="8" t="s">
        <v>2</v>
      </c>
      <c r="E100" s="8">
        <v>60</v>
      </c>
      <c r="F100" s="8">
        <v>2001</v>
      </c>
      <c r="G100" s="6">
        <v>0.02981481481481481</v>
      </c>
      <c r="H100" s="8" t="s">
        <v>973</v>
      </c>
      <c r="I100" s="8">
        <v>28</v>
      </c>
    </row>
    <row r="101" spans="1:9" ht="15.75">
      <c r="A101" s="2">
        <v>29</v>
      </c>
      <c r="B101" t="s">
        <v>882</v>
      </c>
      <c r="C101" t="s">
        <v>883</v>
      </c>
      <c r="D101" s="8" t="s">
        <v>1</v>
      </c>
      <c r="E101" s="8">
        <v>61</v>
      </c>
      <c r="F101" s="8">
        <v>2002</v>
      </c>
      <c r="G101" s="6">
        <v>0.02989583333333333</v>
      </c>
      <c r="H101" s="8" t="s">
        <v>974</v>
      </c>
      <c r="I101" s="8">
        <v>29</v>
      </c>
    </row>
    <row r="102" spans="1:9" ht="15.75">
      <c r="A102" s="2">
        <v>30</v>
      </c>
      <c r="B102" t="s">
        <v>803</v>
      </c>
      <c r="C102" t="s">
        <v>665</v>
      </c>
      <c r="D102" s="8" t="s">
        <v>2</v>
      </c>
      <c r="E102" s="8">
        <v>58</v>
      </c>
      <c r="F102" s="8">
        <v>2000</v>
      </c>
      <c r="G102" s="6">
        <v>0.030104166666666668</v>
      </c>
      <c r="H102" s="8" t="s">
        <v>666</v>
      </c>
      <c r="I102" s="8">
        <v>30</v>
      </c>
    </row>
    <row r="103" spans="1:9" ht="15.75">
      <c r="A103" s="2">
        <v>31</v>
      </c>
      <c r="B103" t="s">
        <v>818</v>
      </c>
      <c r="C103" t="s">
        <v>0</v>
      </c>
      <c r="D103" s="8" t="s">
        <v>2</v>
      </c>
      <c r="E103" s="8">
        <v>6</v>
      </c>
      <c r="F103" s="8">
        <v>2001</v>
      </c>
      <c r="G103" s="6">
        <v>0.030173611111111113</v>
      </c>
      <c r="H103" s="8" t="s">
        <v>975</v>
      </c>
      <c r="I103" s="8">
        <v>31</v>
      </c>
    </row>
    <row r="104" spans="1:9" ht="15.75">
      <c r="A104" s="2">
        <v>32</v>
      </c>
      <c r="B104" t="s">
        <v>814</v>
      </c>
      <c r="C104" t="s">
        <v>611</v>
      </c>
      <c r="D104" s="8" t="s">
        <v>1</v>
      </c>
      <c r="E104" s="8">
        <v>43</v>
      </c>
      <c r="F104" s="8">
        <v>2000</v>
      </c>
      <c r="G104" s="6">
        <v>0.030185185185185186</v>
      </c>
      <c r="H104" s="8" t="s">
        <v>795</v>
      </c>
      <c r="I104" s="8">
        <v>32</v>
      </c>
    </row>
    <row r="105" spans="1:9" ht="15.75">
      <c r="A105" s="2">
        <v>33</v>
      </c>
      <c r="B105" t="s">
        <v>810</v>
      </c>
      <c r="C105" t="s">
        <v>611</v>
      </c>
      <c r="D105" s="8" t="s">
        <v>1</v>
      </c>
      <c r="E105" s="8">
        <v>16</v>
      </c>
      <c r="F105" s="8">
        <v>2002</v>
      </c>
      <c r="G105" s="6">
        <v>0.03019675925925926</v>
      </c>
      <c r="H105" s="8" t="s">
        <v>879</v>
      </c>
      <c r="I105" s="8">
        <v>33</v>
      </c>
    </row>
    <row r="106" spans="1:9" ht="15.75">
      <c r="A106" s="2">
        <v>34</v>
      </c>
      <c r="B106" t="s">
        <v>800</v>
      </c>
      <c r="C106" t="s">
        <v>616</v>
      </c>
      <c r="D106" s="8" t="s">
        <v>2</v>
      </c>
      <c r="E106" s="8">
        <v>65</v>
      </c>
      <c r="F106" s="8">
        <v>2002</v>
      </c>
      <c r="G106" s="6">
        <v>0.03040509259259259</v>
      </c>
      <c r="H106" s="8" t="s">
        <v>976</v>
      </c>
      <c r="I106" s="8">
        <v>34</v>
      </c>
    </row>
    <row r="107" spans="1:9" ht="15.75">
      <c r="A107" s="2">
        <v>35</v>
      </c>
      <c r="B107" t="s">
        <v>804</v>
      </c>
      <c r="C107" t="s">
        <v>665</v>
      </c>
      <c r="D107" s="8" t="s">
        <v>2</v>
      </c>
      <c r="E107" s="8">
        <v>33</v>
      </c>
      <c r="F107" s="8">
        <v>2001</v>
      </c>
      <c r="G107" s="6">
        <v>0.030775462962962966</v>
      </c>
      <c r="H107" s="8" t="s">
        <v>977</v>
      </c>
      <c r="I107" s="8">
        <v>35</v>
      </c>
    </row>
    <row r="108" spans="1:9" ht="15.75">
      <c r="A108" s="2">
        <v>36</v>
      </c>
      <c r="B108" t="s">
        <v>811</v>
      </c>
      <c r="C108" t="s">
        <v>641</v>
      </c>
      <c r="D108" s="8" t="s">
        <v>2</v>
      </c>
      <c r="E108" s="8">
        <v>63</v>
      </c>
      <c r="F108" s="8">
        <v>2000</v>
      </c>
      <c r="G108" s="6">
        <v>0.030879629629629632</v>
      </c>
      <c r="H108" s="8" t="s">
        <v>854</v>
      </c>
      <c r="I108" s="8">
        <v>36</v>
      </c>
    </row>
    <row r="109" spans="1:9" ht="15.75">
      <c r="A109" s="2">
        <v>37</v>
      </c>
      <c r="B109" t="s">
        <v>891</v>
      </c>
      <c r="C109" t="s">
        <v>864</v>
      </c>
      <c r="D109" s="8" t="s">
        <v>2</v>
      </c>
      <c r="E109" s="8">
        <v>59</v>
      </c>
      <c r="F109" s="8">
        <v>2000</v>
      </c>
      <c r="G109" s="6">
        <v>0.030891203703703702</v>
      </c>
      <c r="H109" s="8" t="s">
        <v>798</v>
      </c>
      <c r="I109" s="8">
        <v>37</v>
      </c>
    </row>
    <row r="110" spans="1:9" ht="15.75">
      <c r="A110" s="2">
        <v>38</v>
      </c>
      <c r="B110" t="s">
        <v>838</v>
      </c>
      <c r="C110" t="s">
        <v>714</v>
      </c>
      <c r="D110" s="8" t="s">
        <v>1</v>
      </c>
      <c r="E110" s="8">
        <v>45</v>
      </c>
      <c r="F110" s="8">
        <v>2001</v>
      </c>
      <c r="G110" s="6">
        <v>0.03146990740740741</v>
      </c>
      <c r="H110" s="8" t="s">
        <v>978</v>
      </c>
      <c r="I110" s="8">
        <v>38</v>
      </c>
    </row>
    <row r="111" spans="1:9" ht="15.75">
      <c r="A111" s="2">
        <v>39</v>
      </c>
      <c r="B111" t="s">
        <v>497</v>
      </c>
      <c r="C111" t="s">
        <v>442</v>
      </c>
      <c r="D111" s="8" t="s">
        <v>2</v>
      </c>
      <c r="E111" s="8">
        <v>17</v>
      </c>
      <c r="F111" s="8">
        <v>2000</v>
      </c>
      <c r="G111" s="6">
        <v>0.03155092592592592</v>
      </c>
      <c r="H111" s="8" t="s">
        <v>609</v>
      </c>
      <c r="I111" s="8">
        <v>39</v>
      </c>
    </row>
    <row r="112" spans="1:9" ht="15.75">
      <c r="A112" s="2">
        <v>40</v>
      </c>
      <c r="B112" t="s">
        <v>828</v>
      </c>
      <c r="C112" t="s">
        <v>676</v>
      </c>
      <c r="D112" s="8" t="s">
        <v>2</v>
      </c>
      <c r="E112" s="8">
        <v>4</v>
      </c>
      <c r="F112" s="8">
        <v>2001</v>
      </c>
      <c r="G112" s="6">
        <v>0.03158564814814815</v>
      </c>
      <c r="H112" s="8" t="s">
        <v>979</v>
      </c>
      <c r="I112" s="8">
        <v>40</v>
      </c>
    </row>
    <row r="113" spans="1:9" ht="15.75">
      <c r="A113" s="2">
        <v>41</v>
      </c>
      <c r="B113" t="s">
        <v>826</v>
      </c>
      <c r="C113" t="s">
        <v>676</v>
      </c>
      <c r="D113" s="8" t="s">
        <v>2</v>
      </c>
      <c r="E113" s="8">
        <v>27</v>
      </c>
      <c r="F113" s="8">
        <v>2001</v>
      </c>
      <c r="G113" s="6">
        <v>0.031712962962962964</v>
      </c>
      <c r="H113" s="8" t="s">
        <v>980</v>
      </c>
      <c r="I113" s="8">
        <v>41</v>
      </c>
    </row>
    <row r="114" spans="1:9" ht="15.75">
      <c r="A114" s="2">
        <v>42</v>
      </c>
      <c r="B114" t="s">
        <v>845</v>
      </c>
      <c r="C114" t="s">
        <v>665</v>
      </c>
      <c r="D114" s="8" t="s">
        <v>2</v>
      </c>
      <c r="E114" s="8">
        <v>14</v>
      </c>
      <c r="F114" s="8">
        <v>2002</v>
      </c>
      <c r="G114" s="6">
        <v>0.03172453703703703</v>
      </c>
      <c r="H114" s="8" t="s">
        <v>930</v>
      </c>
      <c r="I114" s="8">
        <v>42</v>
      </c>
    </row>
    <row r="115" spans="1:9" ht="15.75">
      <c r="A115" s="2">
        <v>43</v>
      </c>
      <c r="B115" t="s">
        <v>822</v>
      </c>
      <c r="C115" t="s">
        <v>3</v>
      </c>
      <c r="D115" s="8" t="s">
        <v>2</v>
      </c>
      <c r="E115" s="8">
        <v>28</v>
      </c>
      <c r="F115" s="8">
        <v>2002</v>
      </c>
      <c r="G115" s="6">
        <v>0.031828703703703706</v>
      </c>
      <c r="H115" s="8" t="s">
        <v>884</v>
      </c>
      <c r="I115" s="8">
        <v>43</v>
      </c>
    </row>
    <row r="116" spans="1:9" ht="15.75">
      <c r="A116" s="2">
        <v>44</v>
      </c>
      <c r="B116" t="s">
        <v>501</v>
      </c>
      <c r="C116" t="s">
        <v>460</v>
      </c>
      <c r="D116" s="8" t="s">
        <v>1</v>
      </c>
      <c r="E116" s="8">
        <v>30</v>
      </c>
      <c r="F116" s="8">
        <v>2002</v>
      </c>
      <c r="G116" s="6">
        <v>0.03203703703703704</v>
      </c>
      <c r="H116" s="8" t="s">
        <v>981</v>
      </c>
      <c r="I116" s="8">
        <v>44</v>
      </c>
    </row>
    <row r="117" spans="1:9" ht="15.75">
      <c r="A117" s="2">
        <v>45</v>
      </c>
      <c r="B117" t="s">
        <v>790</v>
      </c>
      <c r="C117" t="s">
        <v>669</v>
      </c>
      <c r="D117" s="8" t="s">
        <v>2</v>
      </c>
      <c r="E117" s="8">
        <v>3</v>
      </c>
      <c r="F117" s="8">
        <v>2001</v>
      </c>
      <c r="G117" s="6">
        <v>0.03204861111111111</v>
      </c>
      <c r="H117" s="8" t="s">
        <v>982</v>
      </c>
      <c r="I117" s="8">
        <v>45</v>
      </c>
    </row>
    <row r="118" spans="1:9" ht="15.75">
      <c r="A118" s="2">
        <v>46</v>
      </c>
      <c r="B118" t="s">
        <v>887</v>
      </c>
      <c r="C118" t="s">
        <v>864</v>
      </c>
      <c r="D118" s="8" t="s">
        <v>2</v>
      </c>
      <c r="E118" s="8">
        <v>15</v>
      </c>
      <c r="F118" s="8">
        <v>2001</v>
      </c>
      <c r="G118" s="6">
        <v>0.03259259259259259</v>
      </c>
      <c r="H118" s="8" t="s">
        <v>983</v>
      </c>
      <c r="I118" s="8">
        <v>46</v>
      </c>
    </row>
    <row r="119" spans="1:9" ht="15.75">
      <c r="A119" s="2">
        <v>47</v>
      </c>
      <c r="B119" t="s">
        <v>892</v>
      </c>
      <c r="C119" t="s">
        <v>856</v>
      </c>
      <c r="D119" s="8" t="s">
        <v>2</v>
      </c>
      <c r="E119" s="8">
        <v>31</v>
      </c>
      <c r="F119" s="8">
        <v>2001</v>
      </c>
      <c r="G119" s="6">
        <v>0.032685185185185185</v>
      </c>
      <c r="H119" s="8" t="s">
        <v>890</v>
      </c>
      <c r="I119" s="8">
        <v>47</v>
      </c>
    </row>
    <row r="120" spans="1:9" ht="15.75">
      <c r="A120" s="2">
        <v>48</v>
      </c>
      <c r="B120" t="s">
        <v>815</v>
      </c>
      <c r="C120" t="s">
        <v>611</v>
      </c>
      <c r="D120" s="8" t="s">
        <v>2</v>
      </c>
      <c r="E120" s="8">
        <v>7</v>
      </c>
      <c r="F120" s="8">
        <v>2001</v>
      </c>
      <c r="G120" s="6">
        <v>0.03293981481481481</v>
      </c>
      <c r="H120" s="8" t="s">
        <v>984</v>
      </c>
      <c r="I120" s="8">
        <v>48</v>
      </c>
    </row>
    <row r="121" spans="1:9" ht="15.75">
      <c r="A121" s="2">
        <v>49</v>
      </c>
      <c r="B121" t="s">
        <v>878</v>
      </c>
      <c r="C121" t="s">
        <v>603</v>
      </c>
      <c r="D121" s="8" t="s">
        <v>2</v>
      </c>
      <c r="E121" s="8">
        <v>5</v>
      </c>
      <c r="F121" s="8">
        <v>2000</v>
      </c>
      <c r="G121" s="6">
        <v>0.03300925925925926</v>
      </c>
      <c r="H121" s="8" t="s">
        <v>985</v>
      </c>
      <c r="I121" s="8">
        <v>49</v>
      </c>
    </row>
    <row r="122" spans="1:9" ht="15.75">
      <c r="A122" s="2">
        <v>50</v>
      </c>
      <c r="B122" t="s">
        <v>825</v>
      </c>
      <c r="C122" t="s">
        <v>3</v>
      </c>
      <c r="D122" s="8" t="s">
        <v>2</v>
      </c>
      <c r="E122" s="8">
        <v>12</v>
      </c>
      <c r="F122" s="8">
        <v>2002</v>
      </c>
      <c r="G122" s="6">
        <v>0.033032407407407406</v>
      </c>
      <c r="H122" s="8" t="s">
        <v>986</v>
      </c>
      <c r="I122" s="8">
        <v>50</v>
      </c>
    </row>
    <row r="123" spans="1:9" ht="15.75">
      <c r="A123" s="2">
        <v>51</v>
      </c>
      <c r="B123" t="s">
        <v>888</v>
      </c>
      <c r="C123" t="s">
        <v>889</v>
      </c>
      <c r="D123" s="8" t="s">
        <v>2</v>
      </c>
      <c r="E123" s="8">
        <v>38</v>
      </c>
      <c r="F123" s="8">
        <v>2002</v>
      </c>
      <c r="G123" s="6">
        <v>0.03310185185185185</v>
      </c>
      <c r="H123" s="8" t="s">
        <v>987</v>
      </c>
      <c r="I123" s="8">
        <v>51</v>
      </c>
    </row>
    <row r="124" spans="1:9" ht="15.75">
      <c r="A124" s="2">
        <v>52</v>
      </c>
      <c r="B124" t="s">
        <v>809</v>
      </c>
      <c r="C124" t="s">
        <v>667</v>
      </c>
      <c r="D124" s="8" t="s">
        <v>2</v>
      </c>
      <c r="E124" s="8">
        <v>8</v>
      </c>
      <c r="F124" s="8">
        <v>2002</v>
      </c>
      <c r="G124" s="6">
        <v>0.03347222222222222</v>
      </c>
      <c r="H124" s="8" t="s">
        <v>988</v>
      </c>
      <c r="I124" s="8">
        <v>52</v>
      </c>
    </row>
    <row r="125" spans="1:9" ht="15.75">
      <c r="A125" s="2">
        <v>53</v>
      </c>
      <c r="B125" t="s">
        <v>839</v>
      </c>
      <c r="C125" t="s">
        <v>714</v>
      </c>
      <c r="D125" s="8" t="s">
        <v>2</v>
      </c>
      <c r="E125" s="8">
        <v>19</v>
      </c>
      <c r="F125" s="8">
        <v>2000</v>
      </c>
      <c r="G125" s="6">
        <v>0.034131944444444444</v>
      </c>
      <c r="H125" s="8" t="s">
        <v>989</v>
      </c>
      <c r="I125" s="8">
        <v>53</v>
      </c>
    </row>
    <row r="126" spans="1:9" ht="15.75">
      <c r="A126" s="2">
        <v>54</v>
      </c>
      <c r="B126" t="s">
        <v>829</v>
      </c>
      <c r="C126" t="s">
        <v>667</v>
      </c>
      <c r="D126" s="8" t="s">
        <v>2</v>
      </c>
      <c r="E126" s="8">
        <v>22</v>
      </c>
      <c r="F126" s="8">
        <v>2000</v>
      </c>
      <c r="G126" s="6">
        <v>0.03416666666666667</v>
      </c>
      <c r="H126" s="8" t="s">
        <v>743</v>
      </c>
      <c r="I126" s="8">
        <v>54</v>
      </c>
    </row>
    <row r="127" spans="1:9" ht="15.75">
      <c r="A127" s="2">
        <v>55</v>
      </c>
      <c r="B127" t="s">
        <v>893</v>
      </c>
      <c r="C127" t="s">
        <v>856</v>
      </c>
      <c r="D127" s="8" t="s">
        <v>1</v>
      </c>
      <c r="E127" s="8">
        <v>52</v>
      </c>
      <c r="F127" s="8">
        <v>2001</v>
      </c>
      <c r="G127" s="6">
        <v>0.034386574074074076</v>
      </c>
      <c r="H127" s="8" t="s">
        <v>990</v>
      </c>
      <c r="I127" s="8">
        <v>55</v>
      </c>
    </row>
    <row r="128" spans="1:9" ht="15.75">
      <c r="A128" s="2">
        <v>56</v>
      </c>
      <c r="B128" t="s">
        <v>832</v>
      </c>
      <c r="C128" t="s">
        <v>676</v>
      </c>
      <c r="D128" s="8" t="s">
        <v>1</v>
      </c>
      <c r="E128" s="8">
        <v>47</v>
      </c>
      <c r="F128" s="8">
        <v>2000</v>
      </c>
      <c r="G128" s="6">
        <v>0.03462962962962963</v>
      </c>
      <c r="H128" s="8" t="s">
        <v>991</v>
      </c>
      <c r="I128" s="8">
        <v>56</v>
      </c>
    </row>
    <row r="129" spans="1:9" ht="15.75">
      <c r="A129" s="2">
        <v>57</v>
      </c>
      <c r="B129" t="s">
        <v>895</v>
      </c>
      <c r="C129" t="s">
        <v>864</v>
      </c>
      <c r="D129" s="8" t="s">
        <v>2</v>
      </c>
      <c r="E129" s="8">
        <v>10</v>
      </c>
      <c r="F129" s="8">
        <v>2000</v>
      </c>
      <c r="G129" s="6">
        <v>0.03606481481481481</v>
      </c>
      <c r="H129" s="8" t="s">
        <v>992</v>
      </c>
      <c r="I129" s="8">
        <v>57</v>
      </c>
    </row>
    <row r="130" spans="1:9" ht="15.75">
      <c r="A130" s="2">
        <v>58</v>
      </c>
      <c r="B130" t="s">
        <v>504</v>
      </c>
      <c r="C130" t="s">
        <v>460</v>
      </c>
      <c r="D130" s="8" t="s">
        <v>2</v>
      </c>
      <c r="E130" s="8">
        <v>9</v>
      </c>
      <c r="F130" s="8">
        <v>2002</v>
      </c>
      <c r="G130" s="6">
        <v>0.03695601851851852</v>
      </c>
      <c r="H130" s="8" t="s">
        <v>993</v>
      </c>
      <c r="I130" s="8">
        <v>58</v>
      </c>
    </row>
    <row r="131" spans="1:9" ht="15.75">
      <c r="A131" s="2">
        <v>59</v>
      </c>
      <c r="B131" t="s">
        <v>796</v>
      </c>
      <c r="C131" t="s">
        <v>616</v>
      </c>
      <c r="D131" s="8" t="s">
        <v>2</v>
      </c>
      <c r="E131" s="8">
        <v>25</v>
      </c>
      <c r="F131" s="8">
        <v>2000</v>
      </c>
      <c r="G131" s="6">
        <v>0.03721064814814815</v>
      </c>
      <c r="H131" s="8" t="s">
        <v>994</v>
      </c>
      <c r="I131" s="8">
        <v>59</v>
      </c>
    </row>
    <row r="132" spans="1:9" ht="15.75">
      <c r="A132" s="2">
        <v>60</v>
      </c>
      <c r="B132" t="s">
        <v>505</v>
      </c>
      <c r="C132" t="s">
        <v>5</v>
      </c>
      <c r="D132" s="8" t="s">
        <v>2</v>
      </c>
      <c r="E132" s="8">
        <v>2</v>
      </c>
      <c r="F132" s="8">
        <v>2002</v>
      </c>
      <c r="G132" s="6">
        <v>0.037442129629629624</v>
      </c>
      <c r="H132" s="8" t="s">
        <v>995</v>
      </c>
      <c r="I132" s="8">
        <v>60</v>
      </c>
    </row>
    <row r="133" spans="1:9" ht="15.75">
      <c r="A133" s="2">
        <v>61</v>
      </c>
      <c r="B133" t="s">
        <v>897</v>
      </c>
      <c r="C133" t="s">
        <v>864</v>
      </c>
      <c r="D133" s="8" t="s">
        <v>2</v>
      </c>
      <c r="E133" s="8">
        <v>35</v>
      </c>
      <c r="F133" s="8">
        <v>2002</v>
      </c>
      <c r="G133" s="6">
        <v>0.03792824074074074</v>
      </c>
      <c r="H133" s="8" t="s">
        <v>996</v>
      </c>
      <c r="I133" s="8">
        <v>61</v>
      </c>
    </row>
    <row r="134" spans="1:9" ht="15.75">
      <c r="A134" s="2">
        <v>62</v>
      </c>
      <c r="B134" t="s">
        <v>894</v>
      </c>
      <c r="C134" t="s">
        <v>856</v>
      </c>
      <c r="D134" s="8" t="s">
        <v>2</v>
      </c>
      <c r="E134" s="8">
        <v>1</v>
      </c>
      <c r="F134" s="8">
        <v>2000</v>
      </c>
      <c r="G134" s="6">
        <v>0.03939814814814815</v>
      </c>
      <c r="H134" s="8" t="s">
        <v>997</v>
      </c>
      <c r="I134" s="8">
        <v>62</v>
      </c>
    </row>
    <row r="135" spans="1:7" ht="15.75">
      <c r="A135" s="2">
        <v>63</v>
      </c>
      <c r="B135" t="s">
        <v>799</v>
      </c>
      <c r="C135" t="s">
        <v>0</v>
      </c>
      <c r="D135" s="8" t="s">
        <v>2</v>
      </c>
      <c r="E135" s="8">
        <v>24</v>
      </c>
      <c r="F135" s="8">
        <v>2000</v>
      </c>
      <c r="G135" s="8" t="s">
        <v>871</v>
      </c>
    </row>
    <row r="136" spans="1:7" ht="15.75">
      <c r="A136" s="2">
        <v>64</v>
      </c>
      <c r="B136" t="s">
        <v>896</v>
      </c>
      <c r="C136" t="s">
        <v>856</v>
      </c>
      <c r="D136" s="8" t="s">
        <v>2</v>
      </c>
      <c r="E136" s="8">
        <v>26</v>
      </c>
      <c r="F136" s="8">
        <v>2000</v>
      </c>
      <c r="G136" s="8" t="s">
        <v>871</v>
      </c>
    </row>
    <row r="137" spans="1:7" ht="15.75">
      <c r="A137" s="2">
        <v>65</v>
      </c>
      <c r="B137" t="s">
        <v>885</v>
      </c>
      <c r="C137" t="s">
        <v>886</v>
      </c>
      <c r="D137" s="8" t="s">
        <v>2</v>
      </c>
      <c r="E137" s="8">
        <v>48</v>
      </c>
      <c r="F137" s="8">
        <v>2000</v>
      </c>
      <c r="G137" s="8" t="s">
        <v>871</v>
      </c>
    </row>
    <row r="138" spans="1:7" ht="15.75">
      <c r="A138" s="2">
        <v>66</v>
      </c>
      <c r="B138" t="s">
        <v>792</v>
      </c>
      <c r="C138" t="s">
        <v>669</v>
      </c>
      <c r="D138" s="8" t="s">
        <v>2</v>
      </c>
      <c r="E138" s="8">
        <v>50</v>
      </c>
      <c r="F138" s="8">
        <v>2000</v>
      </c>
      <c r="G138" s="8" t="s">
        <v>871</v>
      </c>
    </row>
    <row r="139" spans="1:7" ht="15.75">
      <c r="A139" s="2">
        <v>67</v>
      </c>
      <c r="B139" t="s">
        <v>228</v>
      </c>
      <c r="C139" t="s">
        <v>0</v>
      </c>
      <c r="D139" s="8" t="s">
        <v>1</v>
      </c>
      <c r="E139" s="8">
        <v>51</v>
      </c>
      <c r="F139" s="8">
        <v>2000</v>
      </c>
      <c r="G139" s="8" t="s">
        <v>871</v>
      </c>
    </row>
    <row r="140" spans="1:7" ht="15.75">
      <c r="A140" s="2">
        <v>68</v>
      </c>
      <c r="B140" t="s">
        <v>808</v>
      </c>
      <c r="C140" t="s">
        <v>676</v>
      </c>
      <c r="D140" s="8" t="s">
        <v>1</v>
      </c>
      <c r="E140" s="8">
        <v>54</v>
      </c>
      <c r="F140" s="8">
        <v>2000</v>
      </c>
      <c r="G140" s="8" t="s">
        <v>871</v>
      </c>
    </row>
    <row r="141" spans="1:7" ht="15.75">
      <c r="A141" s="2">
        <v>69</v>
      </c>
      <c r="B141" t="s">
        <v>786</v>
      </c>
      <c r="C141" t="s">
        <v>3</v>
      </c>
      <c r="D141" s="8" t="s">
        <v>1</v>
      </c>
      <c r="E141" s="8">
        <v>62</v>
      </c>
      <c r="F141" s="8">
        <v>2001</v>
      </c>
      <c r="G141" s="8" t="s">
        <v>871</v>
      </c>
    </row>
    <row r="142" spans="1:14" s="16" customFormat="1" ht="15.75">
      <c r="A142" s="7">
        <v>70</v>
      </c>
      <c r="B142" s="16" t="s">
        <v>8</v>
      </c>
      <c r="C142" s="16" t="s">
        <v>7</v>
      </c>
      <c r="D142" s="17" t="s">
        <v>1</v>
      </c>
      <c r="E142" s="17">
        <v>66</v>
      </c>
      <c r="F142" s="17">
        <v>2000</v>
      </c>
      <c r="G142" s="17" t="s">
        <v>871</v>
      </c>
      <c r="H142" s="17"/>
      <c r="I142" s="17" t="s">
        <v>220</v>
      </c>
      <c r="J142" s="17">
        <v>0</v>
      </c>
      <c r="K142" s="42"/>
      <c r="L142" s="42"/>
      <c r="M142" s="42"/>
      <c r="N142" s="42"/>
    </row>
  </sheetData>
  <sheetProtection/>
  <autoFilter ref="A3:A142"/>
  <mergeCells count="2">
    <mergeCell ref="A1:I1"/>
    <mergeCell ref="A2:G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6.28125" style="1" customWidth="1"/>
    <col min="2" max="2" width="6.00390625" style="1" customWidth="1"/>
    <col min="3" max="3" width="22.8515625" style="0" customWidth="1"/>
    <col min="4" max="4" width="17.28125" style="0" customWidth="1"/>
    <col min="5" max="5" width="6.00390625" style="1" customWidth="1"/>
    <col min="6" max="6" width="7.140625" style="1" customWidth="1"/>
    <col min="7" max="7" width="8.140625" style="1" customWidth="1"/>
    <col min="8" max="8" width="9.140625" style="1" customWidth="1"/>
    <col min="9" max="9" width="5.57421875" style="1" customWidth="1"/>
    <col min="10" max="10" width="6.00390625" style="0" customWidth="1"/>
    <col min="11" max="11" width="7.421875" style="11" customWidth="1"/>
    <col min="12" max="12" width="6.8515625" style="11" customWidth="1"/>
    <col min="13" max="13" width="6.28125" style="11" customWidth="1"/>
  </cols>
  <sheetData>
    <row r="2" spans="3:4" ht="18.75">
      <c r="C2" s="114" t="s">
        <v>1028</v>
      </c>
      <c r="D2" s="119" t="s">
        <v>1030</v>
      </c>
    </row>
    <row r="3" spans="1:4" ht="15.75">
      <c r="A3" s="3" t="s">
        <v>49</v>
      </c>
      <c r="C3" s="116" t="s">
        <v>1029</v>
      </c>
      <c r="D3" s="118">
        <v>43079</v>
      </c>
    </row>
    <row r="4" spans="1:13" ht="15.75">
      <c r="A4" s="7">
        <v>1</v>
      </c>
      <c r="L4" s="43" t="s">
        <v>233</v>
      </c>
      <c r="M4" s="43" t="s">
        <v>234</v>
      </c>
    </row>
    <row r="5" spans="1:9" ht="15.75">
      <c r="A5" s="2"/>
      <c r="B5" s="1">
        <v>1803</v>
      </c>
      <c r="C5" t="s">
        <v>9</v>
      </c>
      <c r="D5" t="s">
        <v>7</v>
      </c>
      <c r="E5" s="1" t="s">
        <v>1</v>
      </c>
      <c r="F5" s="1">
        <v>2001</v>
      </c>
      <c r="G5" s="6">
        <v>0.018738425925925926</v>
      </c>
      <c r="H5" s="6">
        <v>0.018738425925925926</v>
      </c>
      <c r="I5" s="1">
        <v>1</v>
      </c>
    </row>
    <row r="6" spans="1:9" ht="15.75">
      <c r="A6" s="2"/>
      <c r="B6" s="1">
        <v>2803</v>
      </c>
      <c r="C6" t="s">
        <v>8</v>
      </c>
      <c r="D6" t="s">
        <v>7</v>
      </c>
      <c r="E6" s="1" t="s">
        <v>1</v>
      </c>
      <c r="F6" s="1">
        <v>2000</v>
      </c>
      <c r="G6" s="6">
        <v>0.017685185185185182</v>
      </c>
      <c r="H6" s="6">
        <v>0.036423611111111115</v>
      </c>
      <c r="I6" s="1">
        <v>1</v>
      </c>
    </row>
    <row r="7" spans="1:13" ht="15.75">
      <c r="A7" s="2"/>
      <c r="B7" s="1">
        <v>3803</v>
      </c>
      <c r="C7" t="s">
        <v>6</v>
      </c>
      <c r="D7" t="s">
        <v>7</v>
      </c>
      <c r="E7" s="1" t="s">
        <v>1</v>
      </c>
      <c r="F7" s="1">
        <v>2001</v>
      </c>
      <c r="G7" s="6">
        <v>0.017731481481481483</v>
      </c>
      <c r="H7" s="6">
        <v>0.054155092592592595</v>
      </c>
      <c r="I7" s="1">
        <v>1</v>
      </c>
      <c r="J7" s="31">
        <v>75</v>
      </c>
      <c r="K7" s="11">
        <f>200-H7/H$7*100</f>
        <v>100</v>
      </c>
      <c r="L7" s="11">
        <f>K7*1.5</f>
        <v>150</v>
      </c>
      <c r="M7" s="11">
        <f>L7*0.5</f>
        <v>75</v>
      </c>
    </row>
    <row r="8" ht="15.75">
      <c r="A8" s="7">
        <v>8</v>
      </c>
    </row>
    <row r="9" spans="1:9" ht="15.75">
      <c r="A9" s="2"/>
      <c r="B9" s="1">
        <v>1815</v>
      </c>
      <c r="C9" t="s">
        <v>13</v>
      </c>
      <c r="D9" t="s">
        <v>7</v>
      </c>
      <c r="E9" s="1" t="s">
        <v>2</v>
      </c>
      <c r="F9" s="1">
        <v>2002</v>
      </c>
      <c r="G9" s="6">
        <v>0.019502314814814816</v>
      </c>
      <c r="H9" s="6">
        <v>0.019502314814814816</v>
      </c>
      <c r="I9" s="1">
        <v>8</v>
      </c>
    </row>
    <row r="10" spans="1:9" ht="15.75">
      <c r="A10" s="2"/>
      <c r="B10" s="1">
        <v>2815</v>
      </c>
      <c r="C10" t="s">
        <v>11</v>
      </c>
      <c r="D10" t="s">
        <v>7</v>
      </c>
      <c r="E10" s="1" t="s">
        <v>2</v>
      </c>
      <c r="F10" s="1">
        <v>2002</v>
      </c>
      <c r="G10" s="6">
        <v>0.02136574074074074</v>
      </c>
      <c r="H10" s="6">
        <v>0.04086805555555555</v>
      </c>
      <c r="I10" s="1">
        <v>8</v>
      </c>
    </row>
    <row r="11" spans="1:13" ht="15.75">
      <c r="A11" s="2"/>
      <c r="B11" s="1">
        <v>3815</v>
      </c>
      <c r="C11" t="s">
        <v>10</v>
      </c>
      <c r="D11" t="s">
        <v>7</v>
      </c>
      <c r="E11" s="1" t="s">
        <v>2</v>
      </c>
      <c r="F11" s="1">
        <v>2002</v>
      </c>
      <c r="G11" s="6">
        <v>0.020682870370370372</v>
      </c>
      <c r="H11" s="6">
        <v>0.061550925925925926</v>
      </c>
      <c r="I11" s="1">
        <v>8</v>
      </c>
      <c r="J11" s="31">
        <v>64.76</v>
      </c>
      <c r="K11" s="11">
        <f>200-H11/H$7*100</f>
        <v>86.34323573413123</v>
      </c>
      <c r="L11" s="11">
        <f>K11*1.5</f>
        <v>129.51485360119685</v>
      </c>
      <c r="M11" s="11">
        <f>L11*0.5</f>
        <v>64.75742680059842</v>
      </c>
    </row>
    <row r="12" ht="15.75">
      <c r="A12" s="7">
        <v>20</v>
      </c>
    </row>
    <row r="13" spans="1:9" ht="15.75">
      <c r="A13" s="2"/>
      <c r="B13" s="1">
        <v>1820</v>
      </c>
      <c r="C13" t="s">
        <v>16</v>
      </c>
      <c r="D13" t="s">
        <v>7</v>
      </c>
      <c r="E13" s="1" t="s">
        <v>2</v>
      </c>
      <c r="F13" s="1">
        <v>2000</v>
      </c>
      <c r="G13" s="6">
        <v>0.017384259259259262</v>
      </c>
      <c r="H13" s="6">
        <v>0.017384259259259262</v>
      </c>
      <c r="I13" s="1">
        <v>20</v>
      </c>
    </row>
    <row r="14" spans="1:9" ht="15.75">
      <c r="A14" s="2"/>
      <c r="B14" s="1">
        <v>2820</v>
      </c>
      <c r="C14" t="s">
        <v>14</v>
      </c>
      <c r="D14" t="s">
        <v>7</v>
      </c>
      <c r="E14" s="1" t="s">
        <v>2</v>
      </c>
      <c r="F14" s="1">
        <v>2002</v>
      </c>
      <c r="G14" s="6">
        <v>0.04457175925925926</v>
      </c>
      <c r="H14" s="6">
        <v>0.061956018518518514</v>
      </c>
      <c r="I14" s="1">
        <v>20</v>
      </c>
    </row>
    <row r="15" spans="1:13" ht="15.75">
      <c r="A15" s="2"/>
      <c r="B15" s="1">
        <v>3820</v>
      </c>
      <c r="C15" t="s">
        <v>17</v>
      </c>
      <c r="D15" t="s">
        <v>7</v>
      </c>
      <c r="E15" s="1" t="s">
        <v>2</v>
      </c>
      <c r="F15" s="1">
        <v>2002</v>
      </c>
      <c r="G15" s="6">
        <v>0.02074074074074074</v>
      </c>
      <c r="H15" s="6">
        <v>0.08269675925925926</v>
      </c>
      <c r="I15" s="1">
        <v>20</v>
      </c>
      <c r="J15" s="31">
        <v>35.47</v>
      </c>
      <c r="K15" s="11">
        <f>200-H15/H$7*100</f>
        <v>47.296430861295164</v>
      </c>
      <c r="L15" s="11">
        <f>K15*1.5</f>
        <v>70.94464629194275</v>
      </c>
      <c r="M15" s="11">
        <f>L15*0.5</f>
        <v>35.47232314597137</v>
      </c>
    </row>
    <row r="17" ht="15.75">
      <c r="A17" s="3" t="s">
        <v>51</v>
      </c>
    </row>
    <row r="18" ht="15.75">
      <c r="A18" s="7">
        <v>1</v>
      </c>
    </row>
    <row r="19" spans="1:9" ht="15.75">
      <c r="A19" s="2"/>
      <c r="B19" s="1">
        <v>1401</v>
      </c>
      <c r="C19" t="s">
        <v>26</v>
      </c>
      <c r="D19" t="s">
        <v>3</v>
      </c>
      <c r="E19" s="1" t="s">
        <v>1</v>
      </c>
      <c r="F19" s="1">
        <v>2001</v>
      </c>
      <c r="G19" s="6">
        <v>0.019872685185185184</v>
      </c>
      <c r="H19" s="6">
        <v>0.019872685185185184</v>
      </c>
      <c r="I19" s="1">
        <v>1</v>
      </c>
    </row>
    <row r="20" spans="1:9" ht="15.75">
      <c r="A20" s="2"/>
      <c r="B20" s="1">
        <v>2401</v>
      </c>
      <c r="C20" t="s">
        <v>24</v>
      </c>
      <c r="D20" t="s">
        <v>3</v>
      </c>
      <c r="E20" s="1" t="s">
        <v>2</v>
      </c>
      <c r="F20" s="1">
        <v>2000</v>
      </c>
      <c r="G20" s="6">
        <v>0.019537037037037037</v>
      </c>
      <c r="H20" s="6">
        <v>0.03940972222222222</v>
      </c>
      <c r="I20" s="1">
        <v>1</v>
      </c>
    </row>
    <row r="21" spans="1:13" ht="15.75">
      <c r="A21" s="2"/>
      <c r="B21" s="1">
        <v>3401</v>
      </c>
      <c r="C21" t="s">
        <v>22</v>
      </c>
      <c r="D21" t="s">
        <v>3</v>
      </c>
      <c r="E21" s="1" t="s">
        <v>1</v>
      </c>
      <c r="F21" s="1">
        <v>2001</v>
      </c>
      <c r="G21" s="6">
        <v>0.015347222222222222</v>
      </c>
      <c r="H21" s="6">
        <v>0.05475694444444445</v>
      </c>
      <c r="I21" s="1">
        <v>1</v>
      </c>
      <c r="J21" s="31">
        <v>75</v>
      </c>
      <c r="K21" s="11">
        <f>200-H21/H$21*100</f>
        <v>100</v>
      </c>
      <c r="L21" s="11">
        <f>K21*1.5</f>
        <v>150</v>
      </c>
      <c r="M21" s="11">
        <f>L21*0.5</f>
        <v>75</v>
      </c>
    </row>
    <row r="22" ht="15.75">
      <c r="A22" s="7">
        <v>2</v>
      </c>
    </row>
    <row r="23" spans="1:9" ht="15.75">
      <c r="A23" s="2"/>
      <c r="B23" s="1">
        <v>1403</v>
      </c>
      <c r="C23" t="s">
        <v>27</v>
      </c>
      <c r="D23" t="s">
        <v>7</v>
      </c>
      <c r="E23" s="1" t="s">
        <v>2</v>
      </c>
      <c r="F23" s="1">
        <v>2001</v>
      </c>
      <c r="G23" s="6">
        <v>0.01912037037037037</v>
      </c>
      <c r="H23" s="6">
        <v>0.01912037037037037</v>
      </c>
      <c r="I23" s="1">
        <v>2</v>
      </c>
    </row>
    <row r="24" spans="1:9" ht="15.75">
      <c r="A24" s="2"/>
      <c r="B24" s="1">
        <v>2403</v>
      </c>
      <c r="C24" t="s">
        <v>25</v>
      </c>
      <c r="D24" t="s">
        <v>7</v>
      </c>
      <c r="E24" s="1" t="s">
        <v>2</v>
      </c>
      <c r="F24" s="1">
        <v>2001</v>
      </c>
      <c r="G24" s="6">
        <v>0.021909722222222223</v>
      </c>
      <c r="H24" s="6">
        <v>0.0410300925925926</v>
      </c>
      <c r="I24" s="1">
        <v>2</v>
      </c>
    </row>
    <row r="25" spans="1:13" ht="15.75">
      <c r="A25" s="2"/>
      <c r="B25" s="1">
        <v>3403</v>
      </c>
      <c r="C25" t="s">
        <v>23</v>
      </c>
      <c r="D25" t="s">
        <v>7</v>
      </c>
      <c r="E25" s="1" t="s">
        <v>1</v>
      </c>
      <c r="F25" s="1">
        <v>2001</v>
      </c>
      <c r="G25" s="6">
        <v>0.01707175925925926</v>
      </c>
      <c r="H25" s="6">
        <v>0.05810185185185185</v>
      </c>
      <c r="I25" s="1">
        <v>2</v>
      </c>
      <c r="J25" s="31">
        <v>70.42</v>
      </c>
      <c r="K25" s="11">
        <f>200-H25/H$21*100</f>
        <v>93.89135489325726</v>
      </c>
      <c r="L25" s="11">
        <f>K25*1.5</f>
        <v>140.8370323398859</v>
      </c>
      <c r="M25" s="11">
        <f>L25*0.5</f>
        <v>70.41851616994295</v>
      </c>
    </row>
    <row r="26" ht="15.75">
      <c r="A26" s="7">
        <v>4</v>
      </c>
    </row>
    <row r="27" spans="1:9" ht="15.75">
      <c r="A27" s="2"/>
      <c r="B27" s="1">
        <v>1415</v>
      </c>
      <c r="C27" t="s">
        <v>28</v>
      </c>
      <c r="D27" t="s">
        <v>7</v>
      </c>
      <c r="E27" s="1" t="s">
        <v>2</v>
      </c>
      <c r="F27" s="1">
        <v>2001</v>
      </c>
      <c r="G27" s="6">
        <v>0.021400462962962965</v>
      </c>
      <c r="H27" s="6">
        <v>0.021400462962962965</v>
      </c>
      <c r="I27" s="1">
        <v>4</v>
      </c>
    </row>
    <row r="28" spans="1:9" ht="15.75">
      <c r="A28" s="2"/>
      <c r="B28" s="1">
        <v>2415</v>
      </c>
      <c r="C28" t="s">
        <v>30</v>
      </c>
      <c r="D28" t="s">
        <v>7</v>
      </c>
      <c r="E28" s="1" t="s">
        <v>1</v>
      </c>
      <c r="F28" s="1">
        <v>2000</v>
      </c>
      <c r="G28" s="6">
        <v>0.020497685185185185</v>
      </c>
      <c r="H28" s="6">
        <v>0.04189814814814815</v>
      </c>
      <c r="I28" s="1">
        <v>4</v>
      </c>
    </row>
    <row r="29" spans="1:13" ht="15.75">
      <c r="A29" s="2"/>
      <c r="B29" s="1">
        <v>3415</v>
      </c>
      <c r="C29" t="s">
        <v>29</v>
      </c>
      <c r="D29" t="s">
        <v>7</v>
      </c>
      <c r="E29" s="1" t="s">
        <v>2</v>
      </c>
      <c r="F29" s="1">
        <v>2002</v>
      </c>
      <c r="G29" s="6">
        <v>0.019594907407407405</v>
      </c>
      <c r="H29" s="6">
        <v>0.06149305555555556</v>
      </c>
      <c r="I29" s="1">
        <v>4</v>
      </c>
      <c r="J29" s="31">
        <v>65.77</v>
      </c>
      <c r="K29" s="11">
        <f>200-H29/H$21*100</f>
        <v>87.6981610653139</v>
      </c>
      <c r="L29" s="11">
        <f>K29*1.5</f>
        <v>131.54724159797084</v>
      </c>
      <c r="M29" s="11">
        <f>L29*0.5</f>
        <v>65.77362079898542</v>
      </c>
    </row>
    <row r="30" ht="15.75">
      <c r="A30" s="7">
        <v>8</v>
      </c>
    </row>
    <row r="31" spans="1:9" ht="15.75">
      <c r="A31" s="2"/>
      <c r="B31" s="1">
        <v>1417</v>
      </c>
      <c r="C31" t="s">
        <v>31</v>
      </c>
      <c r="D31" t="s">
        <v>7</v>
      </c>
      <c r="E31" s="1" t="s">
        <v>2</v>
      </c>
      <c r="F31" s="1">
        <v>2002</v>
      </c>
      <c r="G31" s="6">
        <v>0.023541666666666666</v>
      </c>
      <c r="H31" s="6">
        <v>0.023541666666666666</v>
      </c>
      <c r="I31" s="1">
        <v>9</v>
      </c>
    </row>
    <row r="32" spans="1:9" ht="15.75">
      <c r="A32" s="2"/>
      <c r="B32" s="1">
        <v>2417</v>
      </c>
      <c r="C32" t="s">
        <v>32</v>
      </c>
      <c r="D32" t="s">
        <v>7</v>
      </c>
      <c r="E32" s="1" t="s">
        <v>2</v>
      </c>
      <c r="F32" s="1">
        <v>2001</v>
      </c>
      <c r="G32" s="6">
        <v>0.021782407407407407</v>
      </c>
      <c r="H32" s="6">
        <v>0.04532407407407407</v>
      </c>
      <c r="I32" s="1">
        <v>9</v>
      </c>
    </row>
    <row r="33" spans="1:13" ht="15.75">
      <c r="A33" s="2"/>
      <c r="B33" s="1">
        <v>3417</v>
      </c>
      <c r="C33" t="s">
        <v>33</v>
      </c>
      <c r="D33" t="s">
        <v>7</v>
      </c>
      <c r="E33" s="1" t="s">
        <v>2</v>
      </c>
      <c r="F33" s="1">
        <v>2002</v>
      </c>
      <c r="G33" s="6">
        <v>0.028703703703703703</v>
      </c>
      <c r="H33" s="6">
        <v>0.07402777777777779</v>
      </c>
      <c r="I33" s="1">
        <v>9</v>
      </c>
      <c r="J33" s="31">
        <v>48.6</v>
      </c>
      <c r="K33" s="11">
        <f>200-H33/H$21*100</f>
        <v>64.80659480025363</v>
      </c>
      <c r="L33" s="11">
        <f>K33*1.5</f>
        <v>97.20989220038045</v>
      </c>
      <c r="M33" s="11">
        <f>L33*0.5</f>
        <v>48.604946100190226</v>
      </c>
    </row>
    <row r="34" ht="15.75">
      <c r="A34" s="3" t="s">
        <v>50</v>
      </c>
    </row>
    <row r="35" ht="15.75">
      <c r="A35" s="7">
        <v>1</v>
      </c>
    </row>
    <row r="36" spans="1:9" ht="15.75">
      <c r="A36" s="2"/>
      <c r="B36" s="1">
        <v>1502</v>
      </c>
      <c r="C36" t="s">
        <v>36</v>
      </c>
      <c r="D36" t="s">
        <v>7</v>
      </c>
      <c r="E36" s="1" t="s">
        <v>12</v>
      </c>
      <c r="F36" s="1">
        <v>2003</v>
      </c>
      <c r="G36" s="6">
        <v>0.016967592592592593</v>
      </c>
      <c r="H36" s="6">
        <v>0.016967592592592593</v>
      </c>
      <c r="I36" s="1">
        <v>1</v>
      </c>
    </row>
    <row r="37" spans="1:9" ht="15.75">
      <c r="A37" s="2"/>
      <c r="B37" s="1">
        <v>2502</v>
      </c>
      <c r="C37" t="s">
        <v>37</v>
      </c>
      <c r="D37" t="s">
        <v>7</v>
      </c>
      <c r="E37" s="1" t="s">
        <v>12</v>
      </c>
      <c r="F37" s="1">
        <v>2004</v>
      </c>
      <c r="G37" s="6">
        <v>0.01916666666666667</v>
      </c>
      <c r="H37" s="6">
        <v>0.03613425925925926</v>
      </c>
      <c r="I37" s="1">
        <v>1</v>
      </c>
    </row>
    <row r="38" spans="1:13" ht="15.75">
      <c r="A38" s="2"/>
      <c r="B38" s="1">
        <v>3502</v>
      </c>
      <c r="C38" t="s">
        <v>39</v>
      </c>
      <c r="D38" t="s">
        <v>7</v>
      </c>
      <c r="E38" s="1" t="s">
        <v>2</v>
      </c>
      <c r="F38" s="1">
        <v>2003</v>
      </c>
      <c r="G38" s="6">
        <v>0.01587962962962963</v>
      </c>
      <c r="H38" s="6">
        <v>0.05201388888888889</v>
      </c>
      <c r="I38" s="1">
        <v>1</v>
      </c>
      <c r="J38" s="31">
        <v>75</v>
      </c>
      <c r="K38" s="11">
        <f>200-H38/H$38*100</f>
        <v>100</v>
      </c>
      <c r="L38" s="11">
        <f>K38*1.5</f>
        <v>150</v>
      </c>
      <c r="M38" s="11">
        <f>L38*0.5</f>
        <v>75</v>
      </c>
    </row>
    <row r="39" ht="15.75">
      <c r="A39" s="3" t="s">
        <v>52</v>
      </c>
    </row>
    <row r="40" ht="15.75">
      <c r="A40" s="7">
        <v>1</v>
      </c>
    </row>
    <row r="41" spans="1:9" ht="15.75">
      <c r="A41" s="2"/>
      <c r="B41" s="1">
        <v>1701</v>
      </c>
      <c r="C41" t="s">
        <v>42</v>
      </c>
      <c r="D41" t="s">
        <v>7</v>
      </c>
      <c r="E41" s="1" t="s">
        <v>12</v>
      </c>
      <c r="F41" s="1">
        <v>2003</v>
      </c>
      <c r="G41" s="6">
        <v>0.0166087962962963</v>
      </c>
      <c r="H41" s="6">
        <v>0.0166087962962963</v>
      </c>
      <c r="I41" s="1">
        <v>1</v>
      </c>
    </row>
    <row r="42" spans="1:9" ht="15.75">
      <c r="A42" s="2"/>
      <c r="B42" s="1">
        <v>2701</v>
      </c>
      <c r="C42" t="s">
        <v>43</v>
      </c>
      <c r="D42" t="s">
        <v>7</v>
      </c>
      <c r="E42" s="1" t="s">
        <v>2</v>
      </c>
      <c r="F42" s="1">
        <v>2003</v>
      </c>
      <c r="G42" s="6">
        <v>0.017083333333333336</v>
      </c>
      <c r="H42" s="6">
        <v>0.03369212962962963</v>
      </c>
      <c r="I42" s="1">
        <v>1</v>
      </c>
    </row>
    <row r="43" spans="1:13" ht="15.75">
      <c r="A43" s="2"/>
      <c r="B43" s="1">
        <v>3701</v>
      </c>
      <c r="C43" t="s">
        <v>41</v>
      </c>
      <c r="D43" t="s">
        <v>7</v>
      </c>
      <c r="E43" s="1" t="s">
        <v>12</v>
      </c>
      <c r="F43" s="1">
        <v>2004</v>
      </c>
      <c r="G43" s="6">
        <v>0.014189814814814815</v>
      </c>
      <c r="H43" s="6">
        <v>0.04788194444444444</v>
      </c>
      <c r="I43" s="1">
        <v>1</v>
      </c>
      <c r="J43" s="31">
        <v>75</v>
      </c>
      <c r="K43" s="11">
        <f>200-H43/H$43*100</f>
        <v>100</v>
      </c>
      <c r="L43" s="11">
        <f>K43*1.5</f>
        <v>150</v>
      </c>
      <c r="M43" s="11">
        <f>L43*0.5</f>
        <v>75</v>
      </c>
    </row>
    <row r="44" ht="15.75">
      <c r="A44" s="7">
        <v>2</v>
      </c>
    </row>
    <row r="45" spans="1:9" ht="15.75">
      <c r="A45" s="2"/>
      <c r="B45" s="1">
        <v>1704</v>
      </c>
      <c r="C45" t="s">
        <v>45</v>
      </c>
      <c r="D45" t="s">
        <v>7</v>
      </c>
      <c r="E45" s="1" t="s">
        <v>12</v>
      </c>
      <c r="F45" s="1">
        <v>2004</v>
      </c>
      <c r="G45" s="6">
        <v>0.015300925925925926</v>
      </c>
      <c r="H45" s="6">
        <v>0.015300925925925926</v>
      </c>
      <c r="I45" s="1">
        <v>2</v>
      </c>
    </row>
    <row r="46" spans="1:9" ht="15.75">
      <c r="A46" s="2"/>
      <c r="B46" s="1">
        <v>2704</v>
      </c>
      <c r="C46" t="s">
        <v>46</v>
      </c>
      <c r="D46" t="s">
        <v>7</v>
      </c>
      <c r="E46" s="1" t="s">
        <v>2</v>
      </c>
      <c r="F46" s="1">
        <v>2003</v>
      </c>
      <c r="G46" s="6">
        <v>0.020752314814814814</v>
      </c>
      <c r="H46" s="6">
        <v>0.03605324074074074</v>
      </c>
      <c r="I46" s="1">
        <v>2</v>
      </c>
    </row>
    <row r="47" spans="1:13" ht="15.75">
      <c r="A47" s="2"/>
      <c r="B47" s="1">
        <v>3704</v>
      </c>
      <c r="C47" t="s">
        <v>44</v>
      </c>
      <c r="D47" t="s">
        <v>7</v>
      </c>
      <c r="E47" s="1" t="s">
        <v>2</v>
      </c>
      <c r="F47" s="1">
        <v>2003</v>
      </c>
      <c r="G47" s="6">
        <v>0.018738425925925926</v>
      </c>
      <c r="H47" s="6">
        <v>0.05479166666666666</v>
      </c>
      <c r="I47" s="1">
        <v>2</v>
      </c>
      <c r="J47" s="31">
        <v>64.18</v>
      </c>
      <c r="K47" s="11">
        <f>200-H47/H$43*100</f>
        <v>85.56925308194343</v>
      </c>
      <c r="L47" s="11">
        <f>K47*1.5</f>
        <v>128.35387962291514</v>
      </c>
      <c r="M47" s="11">
        <f>L47*0.5</f>
        <v>64.17693981145757</v>
      </c>
    </row>
    <row r="48" ht="15.75">
      <c r="A4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29"/>
  <sheetViews>
    <sheetView zoomScalePageLayoutView="0" workbookViewId="0" topLeftCell="A64">
      <selection activeCell="I75" sqref="I75:J75"/>
    </sheetView>
  </sheetViews>
  <sheetFormatPr defaultColWidth="9.140625" defaultRowHeight="15"/>
  <cols>
    <col min="1" max="1" width="6.57421875" style="8" customWidth="1"/>
    <col min="2" max="2" width="6.421875" style="8" customWidth="1"/>
    <col min="3" max="3" width="20.7109375" style="0" customWidth="1"/>
    <col min="4" max="4" width="17.7109375" style="0" customWidth="1"/>
    <col min="5" max="5" width="6.8515625" style="8" customWidth="1"/>
    <col min="6" max="6" width="6.00390625" style="8" customWidth="1"/>
    <col min="7" max="9" width="9.140625" style="8" customWidth="1"/>
    <col min="11" max="13" width="9.140625" style="11" customWidth="1"/>
  </cols>
  <sheetData>
    <row r="2" spans="1:9" ht="18">
      <c r="A2" s="556" t="s">
        <v>1025</v>
      </c>
      <c r="B2" s="556"/>
      <c r="C2" s="556"/>
      <c r="D2" s="556"/>
      <c r="E2" s="556"/>
      <c r="F2" s="556"/>
      <c r="G2" s="556"/>
      <c r="H2" s="556"/>
      <c r="I2" s="556"/>
    </row>
    <row r="3" spans="1:7" ht="18">
      <c r="A3" s="556" t="s">
        <v>906</v>
      </c>
      <c r="B3" s="556"/>
      <c r="C3" s="556"/>
      <c r="D3" s="556"/>
      <c r="E3" s="556"/>
      <c r="F3" s="556"/>
      <c r="G3" s="556"/>
    </row>
    <row r="4" spans="3:8" ht="18">
      <c r="C4" s="107" t="s">
        <v>911</v>
      </c>
      <c r="D4" s="113"/>
      <c r="E4" s="112"/>
      <c r="G4" s="112"/>
      <c r="H4" s="107" t="s">
        <v>912</v>
      </c>
    </row>
    <row r="5" ht="15.75">
      <c r="C5" s="117" t="s">
        <v>909</v>
      </c>
    </row>
    <row r="6" spans="1:10" ht="15.75">
      <c r="A6" s="107" t="s">
        <v>545</v>
      </c>
      <c r="B6" s="8" t="s">
        <v>899</v>
      </c>
      <c r="C6" t="s">
        <v>70</v>
      </c>
      <c r="D6" t="s">
        <v>71</v>
      </c>
      <c r="E6" s="8" t="s">
        <v>72</v>
      </c>
      <c r="F6" s="8" t="s">
        <v>900</v>
      </c>
      <c r="G6" s="8" t="s">
        <v>901</v>
      </c>
      <c r="H6" s="8" t="s">
        <v>901</v>
      </c>
      <c r="I6" s="8" t="s">
        <v>902</v>
      </c>
      <c r="J6" s="100" t="s">
        <v>53</v>
      </c>
    </row>
    <row r="7" spans="1:8" ht="15.75">
      <c r="A7" s="7"/>
      <c r="F7" s="8" t="s">
        <v>903</v>
      </c>
      <c r="G7" s="8" t="s">
        <v>904</v>
      </c>
      <c r="H7" s="8" t="s">
        <v>905</v>
      </c>
    </row>
    <row r="8" ht="15.75">
      <c r="A8" s="7">
        <v>1</v>
      </c>
    </row>
    <row r="9" spans="1:9" ht="15.75">
      <c r="A9" s="2"/>
      <c r="B9" s="8">
        <v>1011</v>
      </c>
      <c r="C9" t="s">
        <v>539</v>
      </c>
      <c r="D9" t="s">
        <v>607</v>
      </c>
      <c r="E9" s="8" t="s">
        <v>1</v>
      </c>
      <c r="F9" s="8">
        <v>2000</v>
      </c>
      <c r="G9" s="6">
        <v>0.01605324074074074</v>
      </c>
      <c r="H9" s="6">
        <v>0.01605324074074074</v>
      </c>
      <c r="I9" s="8">
        <v>1</v>
      </c>
    </row>
    <row r="10" spans="1:9" ht="15.75">
      <c r="A10" s="2"/>
      <c r="B10" s="8">
        <v>1012</v>
      </c>
      <c r="C10" t="s">
        <v>852</v>
      </c>
      <c r="D10" t="s">
        <v>607</v>
      </c>
      <c r="E10" s="8" t="s">
        <v>1</v>
      </c>
      <c r="F10" s="8">
        <v>2001</v>
      </c>
      <c r="G10" s="6">
        <v>0.015833333333333335</v>
      </c>
      <c r="H10" s="6">
        <v>0.031886574074074074</v>
      </c>
      <c r="I10" s="8">
        <v>1</v>
      </c>
    </row>
    <row r="11" spans="1:9" ht="15.75">
      <c r="A11" s="2"/>
      <c r="B11" s="8">
        <v>1013</v>
      </c>
      <c r="C11" t="s">
        <v>538</v>
      </c>
      <c r="D11" t="s">
        <v>607</v>
      </c>
      <c r="E11" s="8" t="s">
        <v>1</v>
      </c>
      <c r="F11" s="8">
        <v>2000</v>
      </c>
      <c r="G11" s="6">
        <v>0.014849537037037036</v>
      </c>
      <c r="H11" s="6">
        <v>0.04673611111111111</v>
      </c>
      <c r="I11" s="8">
        <v>1</v>
      </c>
    </row>
    <row r="12" spans="1:4" ht="15.75">
      <c r="A12" s="7">
        <v>2</v>
      </c>
      <c r="B12" s="17"/>
      <c r="C12" s="16"/>
      <c r="D12" s="16"/>
    </row>
    <row r="13" spans="1:10" ht="15.75">
      <c r="A13" s="7"/>
      <c r="B13" s="17">
        <v>1051</v>
      </c>
      <c r="C13" s="16" t="s">
        <v>28</v>
      </c>
      <c r="D13" s="16" t="s">
        <v>7</v>
      </c>
      <c r="E13" s="8" t="s">
        <v>1</v>
      </c>
      <c r="F13" s="8">
        <v>2001</v>
      </c>
      <c r="G13" s="6">
        <v>0.01642361111111111</v>
      </c>
      <c r="H13" s="6">
        <v>0.01642361111111111</v>
      </c>
      <c r="I13" s="17">
        <v>2</v>
      </c>
      <c r="J13" s="17">
        <v>72.86</v>
      </c>
    </row>
    <row r="14" spans="1:10" ht="15.75">
      <c r="A14" s="7"/>
      <c r="B14" s="17">
        <v>1052</v>
      </c>
      <c r="C14" s="16" t="s">
        <v>29</v>
      </c>
      <c r="D14" s="16" t="s">
        <v>7</v>
      </c>
      <c r="E14" s="8" t="s">
        <v>1</v>
      </c>
      <c r="F14" s="8">
        <v>2002</v>
      </c>
      <c r="G14" s="6">
        <v>0.01695601851851852</v>
      </c>
      <c r="H14" s="6">
        <v>0.033379629629629634</v>
      </c>
      <c r="I14" s="17">
        <v>2</v>
      </c>
      <c r="J14" s="17">
        <v>72.86</v>
      </c>
    </row>
    <row r="15" spans="1:13" ht="15.75">
      <c r="A15" s="7"/>
      <c r="B15" s="17">
        <v>1053</v>
      </c>
      <c r="C15" s="16" t="s">
        <v>23</v>
      </c>
      <c r="D15" s="16" t="s">
        <v>7</v>
      </c>
      <c r="E15" s="8" t="s">
        <v>1</v>
      </c>
      <c r="F15" s="8">
        <v>2001</v>
      </c>
      <c r="G15" s="6">
        <v>0.0146875</v>
      </c>
      <c r="H15" s="6">
        <v>0.04806712962962963</v>
      </c>
      <c r="I15" s="17">
        <v>2</v>
      </c>
      <c r="J15" s="17">
        <v>72.86</v>
      </c>
      <c r="K15" s="11">
        <f>200-H15/H11*100</f>
        <v>97.15205547300643</v>
      </c>
      <c r="L15" s="11">
        <f>1.5*K15</f>
        <v>145.72808320950963</v>
      </c>
      <c r="M15" s="11">
        <f>L15/2</f>
        <v>72.86404160475482</v>
      </c>
    </row>
    <row r="16" ht="15.75">
      <c r="A16" s="7">
        <v>3</v>
      </c>
    </row>
    <row r="17" spans="1:9" ht="15.75">
      <c r="A17" s="2"/>
      <c r="B17" s="8">
        <v>1021</v>
      </c>
      <c r="C17" t="s">
        <v>678</v>
      </c>
      <c r="D17" t="s">
        <v>667</v>
      </c>
      <c r="E17" s="8" t="s">
        <v>1</v>
      </c>
      <c r="F17" s="8">
        <v>2000</v>
      </c>
      <c r="G17" s="6">
        <v>0.019351851851851853</v>
      </c>
      <c r="H17" s="6">
        <v>0.019351851851851853</v>
      </c>
      <c r="I17" s="8">
        <v>3</v>
      </c>
    </row>
    <row r="18" spans="1:9" ht="15.75">
      <c r="A18" s="2"/>
      <c r="B18" s="8">
        <v>1022</v>
      </c>
      <c r="C18" t="s">
        <v>679</v>
      </c>
      <c r="D18" t="s">
        <v>667</v>
      </c>
      <c r="E18" s="8" t="s">
        <v>2</v>
      </c>
      <c r="F18" s="8">
        <v>2001</v>
      </c>
      <c r="G18" s="6">
        <v>0.014085648148148151</v>
      </c>
      <c r="H18" s="6">
        <v>0.0334375</v>
      </c>
      <c r="I18" s="8">
        <v>3</v>
      </c>
    </row>
    <row r="19" spans="1:9" ht="15.75">
      <c r="A19" s="2"/>
      <c r="B19" s="8">
        <v>1023</v>
      </c>
      <c r="C19" t="s">
        <v>21</v>
      </c>
      <c r="D19" t="s">
        <v>667</v>
      </c>
      <c r="E19" s="8" t="s">
        <v>1</v>
      </c>
      <c r="F19" s="8">
        <v>2000</v>
      </c>
      <c r="G19" s="6">
        <v>0.014826388888888889</v>
      </c>
      <c r="H19" s="6">
        <v>0.048263888888888884</v>
      </c>
      <c r="I19" s="8">
        <v>3</v>
      </c>
    </row>
    <row r="20" ht="15.75">
      <c r="A20" s="7">
        <v>4</v>
      </c>
    </row>
    <row r="21" spans="1:9" ht="15.75">
      <c r="A21" s="2"/>
      <c r="B21" s="8">
        <v>1071</v>
      </c>
      <c r="C21" t="s">
        <v>727</v>
      </c>
      <c r="D21" t="s">
        <v>669</v>
      </c>
      <c r="E21" s="8" t="s">
        <v>1</v>
      </c>
      <c r="F21" s="8">
        <v>2002</v>
      </c>
      <c r="G21" s="6">
        <v>0.016666666666666666</v>
      </c>
      <c r="H21" s="6">
        <v>0.016666666666666666</v>
      </c>
      <c r="I21" s="8">
        <v>4</v>
      </c>
    </row>
    <row r="22" spans="1:9" ht="15.75">
      <c r="A22" s="2"/>
      <c r="B22" s="8">
        <v>1072</v>
      </c>
      <c r="C22" t="s">
        <v>672</v>
      </c>
      <c r="D22" t="s">
        <v>669</v>
      </c>
      <c r="E22" s="8" t="s">
        <v>1</v>
      </c>
      <c r="F22" s="8">
        <v>2000</v>
      </c>
      <c r="G22" s="6">
        <v>0.01638888888888889</v>
      </c>
      <c r="H22" s="6">
        <v>0.03305555555555555</v>
      </c>
      <c r="I22" s="8">
        <v>4</v>
      </c>
    </row>
    <row r="23" spans="1:9" ht="15.75">
      <c r="A23" s="2"/>
      <c r="B23" s="8">
        <v>1073</v>
      </c>
      <c r="C23" t="s">
        <v>668</v>
      </c>
      <c r="D23" t="s">
        <v>669</v>
      </c>
      <c r="E23" s="8" t="s">
        <v>1</v>
      </c>
      <c r="F23" s="8">
        <v>2001</v>
      </c>
      <c r="G23" s="6">
        <v>0.01556712962962963</v>
      </c>
      <c r="H23" s="6">
        <v>0.04862268518518518</v>
      </c>
      <c r="I23" s="8">
        <v>4</v>
      </c>
    </row>
    <row r="24" ht="15.75">
      <c r="A24" s="7">
        <v>5</v>
      </c>
    </row>
    <row r="25" spans="1:9" ht="15.75">
      <c r="A25" s="2"/>
      <c r="B25" s="8">
        <v>1031</v>
      </c>
      <c r="C25" t="s">
        <v>24</v>
      </c>
      <c r="D25" t="s">
        <v>3</v>
      </c>
      <c r="E25" s="8" t="s">
        <v>2</v>
      </c>
      <c r="F25" s="8">
        <v>2000</v>
      </c>
      <c r="G25" s="6">
        <v>0.01693287037037037</v>
      </c>
      <c r="H25" s="6">
        <v>0.01693287037037037</v>
      </c>
      <c r="I25" s="8">
        <v>5</v>
      </c>
    </row>
    <row r="26" spans="1:9" ht="15.75">
      <c r="A26" s="2"/>
      <c r="B26" s="8">
        <v>1032</v>
      </c>
      <c r="C26" t="s">
        <v>26</v>
      </c>
      <c r="D26" t="s">
        <v>3</v>
      </c>
      <c r="E26" s="8" t="s">
        <v>1</v>
      </c>
      <c r="F26" s="8">
        <v>2001</v>
      </c>
      <c r="G26" s="6">
        <v>0.01721064814814815</v>
      </c>
      <c r="H26" s="6">
        <v>0.03414351851851852</v>
      </c>
      <c r="I26" s="8">
        <v>5</v>
      </c>
    </row>
    <row r="27" spans="1:9" ht="15.75">
      <c r="A27" s="2"/>
      <c r="B27" s="8">
        <v>1033</v>
      </c>
      <c r="C27" t="s">
        <v>22</v>
      </c>
      <c r="D27" t="s">
        <v>3</v>
      </c>
      <c r="E27" s="8" t="s">
        <v>1</v>
      </c>
      <c r="F27" s="8">
        <v>2001</v>
      </c>
      <c r="G27" s="6">
        <v>0.014895833333333332</v>
      </c>
      <c r="H27" s="6">
        <v>0.049039351851851855</v>
      </c>
      <c r="I27" s="8">
        <v>5</v>
      </c>
    </row>
    <row r="28" ht="15.75">
      <c r="A28" s="7">
        <v>6</v>
      </c>
    </row>
    <row r="29" spans="1:9" ht="15.75">
      <c r="A29" s="2"/>
      <c r="B29" s="8">
        <v>1081</v>
      </c>
      <c r="C29" t="s">
        <v>671</v>
      </c>
      <c r="D29" t="s">
        <v>0</v>
      </c>
      <c r="E29" s="8" t="s">
        <v>2</v>
      </c>
      <c r="F29" s="8">
        <v>2002</v>
      </c>
      <c r="G29" s="6">
        <v>0.01849537037037037</v>
      </c>
      <c r="H29" s="6">
        <v>0.01849537037037037</v>
      </c>
      <c r="I29" s="8">
        <v>6</v>
      </c>
    </row>
    <row r="30" spans="1:9" ht="15.75">
      <c r="A30" s="2"/>
      <c r="B30" s="8">
        <v>1082</v>
      </c>
      <c r="C30" t="s">
        <v>686</v>
      </c>
      <c r="D30" t="s">
        <v>0</v>
      </c>
      <c r="E30" s="8" t="s">
        <v>2</v>
      </c>
      <c r="F30" s="8">
        <v>2001</v>
      </c>
      <c r="G30" s="6">
        <v>0.01681712962962963</v>
      </c>
      <c r="H30" s="6">
        <v>0.035312500000000004</v>
      </c>
      <c r="I30" s="8">
        <v>6</v>
      </c>
    </row>
    <row r="31" spans="1:9" ht="15.75">
      <c r="A31" s="2"/>
      <c r="B31" s="8">
        <v>1083</v>
      </c>
      <c r="C31" t="s">
        <v>677</v>
      </c>
      <c r="D31" t="s">
        <v>0</v>
      </c>
      <c r="E31" s="8" t="s">
        <v>1</v>
      </c>
      <c r="F31" s="8">
        <v>2001</v>
      </c>
      <c r="G31" s="6">
        <v>0.017083333333333336</v>
      </c>
      <c r="H31" s="6">
        <v>0.052395833333333336</v>
      </c>
      <c r="I31" s="8">
        <v>6</v>
      </c>
    </row>
    <row r="32" ht="15.75">
      <c r="A32" s="7">
        <v>7</v>
      </c>
    </row>
    <row r="33" spans="1:9" ht="15.75">
      <c r="A33" s="2"/>
      <c r="B33" s="8">
        <v>1091</v>
      </c>
      <c r="C33" t="s">
        <v>690</v>
      </c>
      <c r="D33" t="s">
        <v>676</v>
      </c>
      <c r="E33" s="8" t="s">
        <v>2</v>
      </c>
      <c r="F33" s="8">
        <v>2002</v>
      </c>
      <c r="G33" s="6">
        <v>0.01752314814814815</v>
      </c>
      <c r="H33" s="6">
        <v>0.01752314814814815</v>
      </c>
      <c r="I33" s="8">
        <v>7</v>
      </c>
    </row>
    <row r="34" spans="1:9" ht="15.75">
      <c r="A34" s="2"/>
      <c r="B34" s="8">
        <v>1092</v>
      </c>
      <c r="C34" t="s">
        <v>693</v>
      </c>
      <c r="D34" t="s">
        <v>676</v>
      </c>
      <c r="E34" s="8" t="s">
        <v>2</v>
      </c>
      <c r="F34" s="8">
        <v>2000</v>
      </c>
      <c r="G34" s="6">
        <v>0.019386574074074073</v>
      </c>
      <c r="H34" s="6">
        <v>0.036909722222222226</v>
      </c>
      <c r="I34" s="8">
        <v>7</v>
      </c>
    </row>
    <row r="35" spans="1:9" ht="15.75">
      <c r="A35" s="2"/>
      <c r="B35" s="8">
        <v>1093</v>
      </c>
      <c r="C35" t="s">
        <v>675</v>
      </c>
      <c r="D35" t="s">
        <v>676</v>
      </c>
      <c r="E35" s="8" t="s">
        <v>1</v>
      </c>
      <c r="F35" s="8">
        <v>2001</v>
      </c>
      <c r="G35" s="6">
        <v>0.015601851851851851</v>
      </c>
      <c r="H35" s="6">
        <v>0.05251157407407408</v>
      </c>
      <c r="I35" s="8">
        <v>7</v>
      </c>
    </row>
    <row r="36" ht="15.75">
      <c r="A36" s="7">
        <v>8</v>
      </c>
    </row>
    <row r="37" spans="1:9" ht="15.75">
      <c r="A37" s="2"/>
      <c r="B37" s="8">
        <v>1041</v>
      </c>
      <c r="C37" t="s">
        <v>853</v>
      </c>
      <c r="D37" t="s">
        <v>611</v>
      </c>
      <c r="E37" s="8" t="s">
        <v>1</v>
      </c>
      <c r="F37" s="8">
        <v>2000</v>
      </c>
      <c r="G37" s="6">
        <v>0.017361111111111112</v>
      </c>
      <c r="H37" s="6">
        <v>0.017361111111111112</v>
      </c>
      <c r="I37" s="8">
        <v>8</v>
      </c>
    </row>
    <row r="38" spans="1:9" ht="15.75">
      <c r="A38" s="2"/>
      <c r="B38" s="8">
        <v>1042</v>
      </c>
      <c r="C38" t="s">
        <v>680</v>
      </c>
      <c r="D38" t="s">
        <v>611</v>
      </c>
      <c r="E38" s="8" t="s">
        <v>1</v>
      </c>
      <c r="F38" s="8">
        <v>2001</v>
      </c>
      <c r="G38" s="6">
        <v>0.020069444444444442</v>
      </c>
      <c r="H38" s="6">
        <v>0.03743055555555556</v>
      </c>
      <c r="I38" s="8">
        <v>8</v>
      </c>
    </row>
    <row r="39" spans="1:9" ht="15.75">
      <c r="A39" s="2"/>
      <c r="B39" s="8">
        <v>1043</v>
      </c>
      <c r="C39" t="s">
        <v>662</v>
      </c>
      <c r="D39" t="s">
        <v>611</v>
      </c>
      <c r="E39" s="8" t="s">
        <v>2</v>
      </c>
      <c r="F39" s="8">
        <v>2002</v>
      </c>
      <c r="G39" s="6">
        <v>0.01653935185185185</v>
      </c>
      <c r="H39" s="6">
        <v>0.053969907407407404</v>
      </c>
      <c r="I39" s="8">
        <v>8</v>
      </c>
    </row>
    <row r="40" ht="15.75">
      <c r="A40" s="7">
        <v>9</v>
      </c>
    </row>
    <row r="41" spans="1:9" ht="15.75">
      <c r="A41" s="2"/>
      <c r="B41" s="8">
        <v>1101</v>
      </c>
      <c r="C41" t="s">
        <v>470</v>
      </c>
      <c r="D41" t="s">
        <v>460</v>
      </c>
      <c r="E41" s="8" t="s">
        <v>1</v>
      </c>
      <c r="F41" s="8">
        <v>2002</v>
      </c>
      <c r="G41" s="6">
        <v>0.018958333333333334</v>
      </c>
      <c r="H41" s="6">
        <v>0.018958333333333334</v>
      </c>
      <c r="I41" s="8">
        <v>9</v>
      </c>
    </row>
    <row r="42" spans="1:9" ht="15.75">
      <c r="A42" s="2"/>
      <c r="B42" s="8">
        <v>1102</v>
      </c>
      <c r="C42" t="s">
        <v>461</v>
      </c>
      <c r="D42" t="s">
        <v>460</v>
      </c>
      <c r="E42" s="8" t="s">
        <v>1</v>
      </c>
      <c r="F42" s="8">
        <v>2002</v>
      </c>
      <c r="G42" s="6">
        <v>0.01730324074074074</v>
      </c>
      <c r="H42" s="6">
        <v>0.03626157407407408</v>
      </c>
      <c r="I42" s="8">
        <v>9</v>
      </c>
    </row>
    <row r="43" spans="1:9" ht="15.75">
      <c r="A43" s="2"/>
      <c r="B43" s="8">
        <v>1103</v>
      </c>
      <c r="C43" t="s">
        <v>459</v>
      </c>
      <c r="D43" t="s">
        <v>460</v>
      </c>
      <c r="E43" s="8" t="s">
        <v>1</v>
      </c>
      <c r="F43" s="8">
        <v>2001</v>
      </c>
      <c r="G43" s="6">
        <v>0.017719907407407406</v>
      </c>
      <c r="H43" s="6">
        <v>0.053981481481481484</v>
      </c>
      <c r="I43" s="8">
        <v>9</v>
      </c>
    </row>
    <row r="44" spans="1:2" ht="15.75">
      <c r="A44" s="7">
        <v>1</v>
      </c>
      <c r="B44" s="8">
        <v>0</v>
      </c>
    </row>
    <row r="45" spans="1:9" ht="15.75">
      <c r="A45" s="2"/>
      <c r="B45" s="8">
        <v>1061</v>
      </c>
      <c r="C45" t="s">
        <v>466</v>
      </c>
      <c r="D45" t="s">
        <v>5</v>
      </c>
      <c r="E45" s="8" t="s">
        <v>2</v>
      </c>
      <c r="F45" s="8">
        <v>2002</v>
      </c>
      <c r="G45" s="6">
        <v>0.018483796296296297</v>
      </c>
      <c r="H45" s="6">
        <v>0.018483796296296297</v>
      </c>
      <c r="I45" s="8">
        <v>10</v>
      </c>
    </row>
    <row r="46" spans="1:9" ht="15.75">
      <c r="A46" s="2"/>
      <c r="B46" s="8">
        <v>1062</v>
      </c>
      <c r="C46" t="s">
        <v>468</v>
      </c>
      <c r="D46" t="s">
        <v>5</v>
      </c>
      <c r="E46" s="8" t="s">
        <v>2</v>
      </c>
      <c r="F46" s="8">
        <v>2002</v>
      </c>
      <c r="G46" s="6">
        <v>0.01965277777777778</v>
      </c>
      <c r="H46" s="6">
        <v>0.03813657407407407</v>
      </c>
      <c r="I46" s="8">
        <v>10</v>
      </c>
    </row>
    <row r="47" spans="1:9" ht="15.75">
      <c r="A47" s="2"/>
      <c r="B47" s="8">
        <v>1063</v>
      </c>
      <c r="C47" t="s">
        <v>463</v>
      </c>
      <c r="D47" t="s">
        <v>5</v>
      </c>
      <c r="E47" s="8" t="s">
        <v>1</v>
      </c>
      <c r="F47" s="8">
        <v>2000</v>
      </c>
      <c r="G47" s="6">
        <v>0.016122685185185184</v>
      </c>
      <c r="H47" s="6">
        <v>0.05425925925925926</v>
      </c>
      <c r="I47" s="8">
        <v>10</v>
      </c>
    </row>
    <row r="48" spans="1:2" ht="15.75">
      <c r="A48" s="7">
        <v>1</v>
      </c>
      <c r="B48" s="8">
        <v>1</v>
      </c>
    </row>
    <row r="49" spans="1:9" ht="15.75">
      <c r="A49" s="2"/>
      <c r="B49" s="8">
        <v>1141</v>
      </c>
      <c r="C49" t="s">
        <v>717</v>
      </c>
      <c r="D49" t="s">
        <v>665</v>
      </c>
      <c r="E49" s="8" t="s">
        <v>2</v>
      </c>
      <c r="F49" s="8">
        <v>2002</v>
      </c>
      <c r="G49" s="6">
        <v>0.021006944444444443</v>
      </c>
      <c r="H49" s="6">
        <v>0.021006944444444443</v>
      </c>
      <c r="I49" s="8">
        <v>11</v>
      </c>
    </row>
    <row r="50" spans="1:9" ht="15.75">
      <c r="A50" s="2"/>
      <c r="B50" s="8">
        <v>1142</v>
      </c>
      <c r="C50" t="s">
        <v>687</v>
      </c>
      <c r="D50" t="s">
        <v>665</v>
      </c>
      <c r="E50" s="8" t="s">
        <v>2</v>
      </c>
      <c r="F50" s="8">
        <v>2000</v>
      </c>
      <c r="G50" s="6">
        <v>0.018680555555555554</v>
      </c>
      <c r="H50" s="6">
        <v>0.0396875</v>
      </c>
      <c r="I50" s="8">
        <v>11</v>
      </c>
    </row>
    <row r="51" spans="1:9" ht="15.75">
      <c r="A51" s="2"/>
      <c r="B51" s="8">
        <v>1143</v>
      </c>
      <c r="C51" t="s">
        <v>664</v>
      </c>
      <c r="D51" t="s">
        <v>665</v>
      </c>
      <c r="E51" s="8" t="s">
        <v>2</v>
      </c>
      <c r="F51" s="8">
        <v>2000</v>
      </c>
      <c r="G51" s="6">
        <v>0.016793981481481483</v>
      </c>
      <c r="H51" s="6">
        <v>0.05648148148148149</v>
      </c>
      <c r="I51" s="8">
        <v>11</v>
      </c>
    </row>
    <row r="52" spans="1:2" ht="15.75">
      <c r="A52" s="7">
        <v>1</v>
      </c>
      <c r="B52" s="8">
        <v>2</v>
      </c>
    </row>
    <row r="53" spans="1:9" ht="15.75">
      <c r="A53" s="2"/>
      <c r="B53" s="8">
        <v>1111</v>
      </c>
      <c r="C53" t="s">
        <v>860</v>
      </c>
      <c r="D53" t="s">
        <v>603</v>
      </c>
      <c r="E53" s="8" t="s">
        <v>1</v>
      </c>
      <c r="F53" s="8">
        <v>2000</v>
      </c>
      <c r="G53" s="6">
        <v>0.018657407407407407</v>
      </c>
      <c r="H53" s="6">
        <v>0.018657407407407407</v>
      </c>
      <c r="I53" s="8">
        <v>12</v>
      </c>
    </row>
    <row r="54" spans="1:9" ht="15.75">
      <c r="A54" s="2"/>
      <c r="B54" s="8">
        <v>1112</v>
      </c>
      <c r="C54" t="s">
        <v>707</v>
      </c>
      <c r="D54" t="s">
        <v>603</v>
      </c>
      <c r="E54" s="8" t="s">
        <v>2</v>
      </c>
      <c r="F54" s="8">
        <v>2002</v>
      </c>
      <c r="G54" s="6">
        <v>0.0196875</v>
      </c>
      <c r="H54" s="6">
        <v>0.03834490740740741</v>
      </c>
      <c r="I54" s="8">
        <v>12</v>
      </c>
    </row>
    <row r="55" spans="1:9" ht="15.75">
      <c r="A55" s="2"/>
      <c r="B55" s="8">
        <v>1113</v>
      </c>
      <c r="C55" t="s">
        <v>859</v>
      </c>
      <c r="D55" t="s">
        <v>603</v>
      </c>
      <c r="E55" s="8" t="s">
        <v>2</v>
      </c>
      <c r="F55" s="8">
        <v>2002</v>
      </c>
      <c r="G55" s="6">
        <v>0.018645833333333334</v>
      </c>
      <c r="H55" s="6">
        <v>0.05699074074074074</v>
      </c>
      <c r="I55" s="8">
        <v>12</v>
      </c>
    </row>
    <row r="56" spans="1:2" ht="15.75">
      <c r="A56" s="7">
        <v>1</v>
      </c>
      <c r="B56" s="8">
        <v>3</v>
      </c>
    </row>
    <row r="57" spans="1:9" ht="15.75">
      <c r="A57" s="2"/>
      <c r="B57" s="8">
        <v>1131</v>
      </c>
      <c r="C57" t="s">
        <v>865</v>
      </c>
      <c r="D57" t="s">
        <v>856</v>
      </c>
      <c r="E57" s="8" t="s">
        <v>2</v>
      </c>
      <c r="F57" s="8">
        <v>2000</v>
      </c>
      <c r="G57" s="6">
        <v>0.021064814814814814</v>
      </c>
      <c r="H57" s="6">
        <v>0.021064814814814814</v>
      </c>
      <c r="I57" s="8">
        <v>13</v>
      </c>
    </row>
    <row r="58" spans="1:9" ht="15.75">
      <c r="A58" s="2"/>
      <c r="B58" s="8">
        <v>1132</v>
      </c>
      <c r="C58" t="s">
        <v>866</v>
      </c>
      <c r="D58" t="s">
        <v>856</v>
      </c>
      <c r="E58" s="8" t="s">
        <v>1</v>
      </c>
      <c r="F58" s="8">
        <v>2000</v>
      </c>
      <c r="G58" s="6">
        <v>0.02130787037037037</v>
      </c>
      <c r="H58" s="6">
        <v>0.04237268518518519</v>
      </c>
      <c r="I58" s="8">
        <v>13</v>
      </c>
    </row>
    <row r="59" spans="1:9" ht="15.75">
      <c r="A59" s="2"/>
      <c r="B59" s="8">
        <v>1133</v>
      </c>
      <c r="C59" t="s">
        <v>855</v>
      </c>
      <c r="D59" t="s">
        <v>856</v>
      </c>
      <c r="E59" s="8" t="s">
        <v>1</v>
      </c>
      <c r="F59" s="8">
        <v>2000</v>
      </c>
      <c r="G59" s="6">
        <v>0.01884259259259259</v>
      </c>
      <c r="H59" s="6">
        <v>0.06121527777777778</v>
      </c>
      <c r="I59" s="8">
        <v>13</v>
      </c>
    </row>
    <row r="60" spans="1:2" ht="15.75">
      <c r="A60" s="7">
        <v>1</v>
      </c>
      <c r="B60" s="8">
        <v>4</v>
      </c>
    </row>
    <row r="61" spans="1:9" ht="15.75">
      <c r="A61" s="2"/>
      <c r="B61" s="8">
        <v>1121</v>
      </c>
      <c r="C61" t="s">
        <v>863</v>
      </c>
      <c r="D61" t="s">
        <v>864</v>
      </c>
      <c r="E61" s="8" t="s">
        <v>1</v>
      </c>
      <c r="F61" s="8">
        <v>2000</v>
      </c>
      <c r="G61" s="6">
        <v>0.02332175925925926</v>
      </c>
      <c r="H61" s="6">
        <v>0.02332175925925926</v>
      </c>
      <c r="I61" s="8">
        <v>14</v>
      </c>
    </row>
    <row r="62" spans="1:9" ht="15.75">
      <c r="A62" s="2"/>
      <c r="B62" s="8">
        <v>1122</v>
      </c>
      <c r="C62" t="s">
        <v>869</v>
      </c>
      <c r="D62" t="s">
        <v>864</v>
      </c>
      <c r="E62" s="8" t="s">
        <v>2</v>
      </c>
      <c r="F62" s="8">
        <v>2002</v>
      </c>
      <c r="G62" s="6">
        <v>0.029791666666666664</v>
      </c>
      <c r="H62" s="6">
        <v>0.05311342592592593</v>
      </c>
      <c r="I62" s="8">
        <v>14</v>
      </c>
    </row>
    <row r="63" spans="1:9" ht="15.75">
      <c r="A63" s="2"/>
      <c r="B63" s="8">
        <v>1123</v>
      </c>
      <c r="C63" t="s">
        <v>867</v>
      </c>
      <c r="D63" t="s">
        <v>864</v>
      </c>
      <c r="E63" s="8" t="s">
        <v>2</v>
      </c>
      <c r="F63" s="8">
        <v>2002</v>
      </c>
      <c r="G63" s="6">
        <v>0.02832175925925926</v>
      </c>
      <c r="H63" s="6">
        <v>0.08143518518518518</v>
      </c>
      <c r="I63" s="8">
        <v>14</v>
      </c>
    </row>
    <row r="65" ht="18.75" customHeight="1">
      <c r="A65" s="115" t="s">
        <v>241</v>
      </c>
    </row>
    <row r="66" ht="15.75">
      <c r="A66" s="7">
        <v>1</v>
      </c>
    </row>
    <row r="67" spans="1:9" ht="15.75">
      <c r="A67" s="2"/>
      <c r="B67" s="8">
        <v>71</v>
      </c>
      <c r="C67" t="s">
        <v>788</v>
      </c>
      <c r="D67" t="s">
        <v>0</v>
      </c>
      <c r="E67" s="8" t="s">
        <v>1</v>
      </c>
      <c r="F67" s="8">
        <v>2001</v>
      </c>
      <c r="G67" s="6">
        <v>0.017916666666666668</v>
      </c>
      <c r="H67" s="6">
        <v>0.017916666666666668</v>
      </c>
      <c r="I67" s="8">
        <v>1</v>
      </c>
    </row>
    <row r="68" spans="1:9" ht="15.75">
      <c r="A68" s="2"/>
      <c r="B68" s="8">
        <v>72</v>
      </c>
      <c r="C68" t="s">
        <v>818</v>
      </c>
      <c r="D68" t="s">
        <v>0</v>
      </c>
      <c r="E68" s="8" t="s">
        <v>2</v>
      </c>
      <c r="F68" s="8">
        <v>2001</v>
      </c>
      <c r="G68" s="6">
        <v>0.019490740740740743</v>
      </c>
      <c r="H68" s="6">
        <v>0.03740740740740741</v>
      </c>
      <c r="I68" s="8">
        <v>1</v>
      </c>
    </row>
    <row r="69" spans="1:9" ht="15.75">
      <c r="A69" s="2"/>
      <c r="B69" s="8">
        <v>73</v>
      </c>
      <c r="C69" t="s">
        <v>228</v>
      </c>
      <c r="D69" t="s">
        <v>0</v>
      </c>
      <c r="E69" s="8" t="s">
        <v>1</v>
      </c>
      <c r="F69" s="8">
        <v>2000</v>
      </c>
      <c r="G69" s="6">
        <v>0.016747685185185185</v>
      </c>
      <c r="H69" s="6">
        <v>0.054155092592592595</v>
      </c>
      <c r="I69" s="8">
        <v>1</v>
      </c>
    </row>
    <row r="70" ht="15.75">
      <c r="A70" s="7">
        <v>2</v>
      </c>
    </row>
    <row r="71" spans="1:9" ht="15.75">
      <c r="A71" s="2"/>
      <c r="B71" s="8">
        <v>11</v>
      </c>
      <c r="C71" t="s">
        <v>874</v>
      </c>
      <c r="D71" t="s">
        <v>607</v>
      </c>
      <c r="E71" s="8" t="s">
        <v>1</v>
      </c>
      <c r="F71" s="8">
        <v>2002</v>
      </c>
      <c r="G71" s="6">
        <v>0.01940972222222222</v>
      </c>
      <c r="H71" s="6">
        <v>0.01940972222222222</v>
      </c>
      <c r="I71" s="8">
        <v>2</v>
      </c>
    </row>
    <row r="72" spans="1:9" ht="15.75">
      <c r="A72" s="2"/>
      <c r="B72" s="8">
        <v>12</v>
      </c>
      <c r="C72" t="s">
        <v>535</v>
      </c>
      <c r="D72" t="s">
        <v>607</v>
      </c>
      <c r="E72" s="8" t="s">
        <v>1</v>
      </c>
      <c r="F72" s="8">
        <v>2000</v>
      </c>
      <c r="G72" s="6">
        <v>0.01765046296296296</v>
      </c>
      <c r="H72" s="6">
        <v>0.03706018518518519</v>
      </c>
      <c r="I72" s="8">
        <v>2</v>
      </c>
    </row>
    <row r="73" spans="1:9" ht="15.75">
      <c r="A73" s="2"/>
      <c r="B73" s="8">
        <v>13</v>
      </c>
      <c r="C73" t="s">
        <v>536</v>
      </c>
      <c r="D73" t="s">
        <v>607</v>
      </c>
      <c r="E73" s="8" t="s">
        <v>1</v>
      </c>
      <c r="F73" s="8">
        <v>2000</v>
      </c>
      <c r="G73" s="6">
        <v>0.017280092592592593</v>
      </c>
      <c r="H73" s="6">
        <v>0.05434027777777778</v>
      </c>
      <c r="I73" s="8">
        <v>2</v>
      </c>
    </row>
    <row r="74" spans="1:4" ht="15.75">
      <c r="A74" s="7">
        <v>3</v>
      </c>
      <c r="B74" s="17"/>
      <c r="C74" s="16"/>
      <c r="D74" s="16"/>
    </row>
    <row r="75" spans="1:10" ht="15.75">
      <c r="A75" s="7"/>
      <c r="B75" s="17">
        <v>31</v>
      </c>
      <c r="C75" s="16" t="s">
        <v>6</v>
      </c>
      <c r="D75" s="16" t="s">
        <v>7</v>
      </c>
      <c r="E75" s="8" t="s">
        <v>1</v>
      </c>
      <c r="F75" s="8">
        <v>2001</v>
      </c>
      <c r="G75" s="6">
        <v>0.018460648148148146</v>
      </c>
      <c r="H75" s="6">
        <v>0.018460648148148146</v>
      </c>
      <c r="I75" s="17">
        <v>3</v>
      </c>
      <c r="J75" s="17">
        <v>73.8</v>
      </c>
    </row>
    <row r="76" spans="1:10" ht="15.75">
      <c r="A76" s="7"/>
      <c r="B76" s="17">
        <v>32</v>
      </c>
      <c r="C76" s="16" t="s">
        <v>213</v>
      </c>
      <c r="D76" s="16" t="s">
        <v>7</v>
      </c>
      <c r="E76" s="8" t="s">
        <v>1</v>
      </c>
      <c r="F76" s="8">
        <v>2000</v>
      </c>
      <c r="G76" s="6">
        <v>0.019293981481481485</v>
      </c>
      <c r="H76" s="6">
        <v>0.03775462962962963</v>
      </c>
      <c r="I76" s="17">
        <v>3</v>
      </c>
      <c r="J76" s="17">
        <v>73.8</v>
      </c>
    </row>
    <row r="77" spans="1:13" ht="15.75">
      <c r="A77" s="7"/>
      <c r="B77" s="17">
        <v>33</v>
      </c>
      <c r="C77" s="16" t="s">
        <v>8</v>
      </c>
      <c r="D77" s="16" t="s">
        <v>7</v>
      </c>
      <c r="E77" s="8" t="s">
        <v>1</v>
      </c>
      <c r="F77" s="8">
        <v>2000</v>
      </c>
      <c r="G77" s="6">
        <v>0.01726851851851852</v>
      </c>
      <c r="H77" s="6">
        <v>0.05502314814814815</v>
      </c>
      <c r="I77" s="17">
        <v>3</v>
      </c>
      <c r="J77" s="17">
        <v>73.8</v>
      </c>
      <c r="K77" s="11">
        <f>200-H77/H69*100</f>
        <v>98.3970933960248</v>
      </c>
      <c r="L77" s="11">
        <f>1.5*K77</f>
        <v>147.5956400940372</v>
      </c>
      <c r="M77" s="11">
        <f>L77/2</f>
        <v>73.7978200470186</v>
      </c>
    </row>
    <row r="78" ht="15.75">
      <c r="A78" s="7">
        <v>4</v>
      </c>
    </row>
    <row r="79" spans="1:9" ht="15.75">
      <c r="A79" s="2"/>
      <c r="B79" s="8">
        <v>21</v>
      </c>
      <c r="C79" t="s">
        <v>873</v>
      </c>
      <c r="D79" t="s">
        <v>603</v>
      </c>
      <c r="E79" s="8" t="s">
        <v>1</v>
      </c>
      <c r="F79" s="8">
        <v>2000</v>
      </c>
      <c r="G79" s="6">
        <v>0.018680555555555554</v>
      </c>
      <c r="H79" s="6">
        <v>0.018680555555555554</v>
      </c>
      <c r="I79" s="8">
        <v>4</v>
      </c>
    </row>
    <row r="80" spans="1:9" ht="15.75">
      <c r="A80" s="2"/>
      <c r="B80" s="8">
        <v>22</v>
      </c>
      <c r="C80" t="s">
        <v>877</v>
      </c>
      <c r="D80" t="s">
        <v>603</v>
      </c>
      <c r="E80" s="8" t="s">
        <v>1</v>
      </c>
      <c r="F80" s="8">
        <v>2002</v>
      </c>
      <c r="G80" s="6">
        <v>0.019375</v>
      </c>
      <c r="H80" s="6">
        <v>0.03805555555555556</v>
      </c>
      <c r="I80" s="8">
        <v>4</v>
      </c>
    </row>
    <row r="81" spans="1:9" ht="15.75">
      <c r="A81" s="2"/>
      <c r="B81" s="8">
        <v>23</v>
      </c>
      <c r="C81" t="s">
        <v>872</v>
      </c>
      <c r="D81" t="s">
        <v>603</v>
      </c>
      <c r="E81" s="8" t="s">
        <v>1</v>
      </c>
      <c r="F81" s="8">
        <v>2001</v>
      </c>
      <c r="G81" s="6">
        <v>0.018449074074074073</v>
      </c>
      <c r="H81" s="6">
        <v>0.05650462962962963</v>
      </c>
      <c r="I81" s="8">
        <v>4</v>
      </c>
    </row>
    <row r="82" ht="15.75">
      <c r="A82" s="7">
        <v>5</v>
      </c>
    </row>
    <row r="83" spans="1:9" ht="15.75">
      <c r="A83" s="2"/>
      <c r="B83" s="8">
        <v>81</v>
      </c>
      <c r="C83" t="s">
        <v>824</v>
      </c>
      <c r="D83" t="s">
        <v>669</v>
      </c>
      <c r="E83" s="8" t="s">
        <v>1</v>
      </c>
      <c r="F83" s="8">
        <v>2000</v>
      </c>
      <c r="G83" s="6">
        <v>0.018090277777777778</v>
      </c>
      <c r="H83" s="6">
        <v>0.018090277777777778</v>
      </c>
      <c r="I83" s="8">
        <v>5</v>
      </c>
    </row>
    <row r="84" spans="1:9" ht="15.75">
      <c r="A84" s="2"/>
      <c r="B84" s="8">
        <v>82</v>
      </c>
      <c r="C84" t="s">
        <v>816</v>
      </c>
      <c r="D84" t="s">
        <v>669</v>
      </c>
      <c r="E84" s="8" t="s">
        <v>1</v>
      </c>
      <c r="F84" s="8">
        <v>2000</v>
      </c>
      <c r="G84" s="6">
        <v>0.021238425925925924</v>
      </c>
      <c r="H84" s="6">
        <v>0.039328703703703706</v>
      </c>
      <c r="I84" s="8">
        <v>5</v>
      </c>
    </row>
    <row r="85" spans="1:9" ht="15.75">
      <c r="A85" s="2"/>
      <c r="B85" s="8">
        <v>83</v>
      </c>
      <c r="C85" t="s">
        <v>792</v>
      </c>
      <c r="D85" t="s">
        <v>669</v>
      </c>
      <c r="E85" s="8" t="s">
        <v>2</v>
      </c>
      <c r="F85" s="8">
        <v>2000</v>
      </c>
      <c r="G85" s="6">
        <v>0.017372685185185185</v>
      </c>
      <c r="H85" s="6">
        <v>0.05670138888888889</v>
      </c>
      <c r="I85" s="8">
        <v>5</v>
      </c>
    </row>
    <row r="86" ht="15.75">
      <c r="A86" s="7">
        <v>6</v>
      </c>
    </row>
    <row r="87" spans="1:9" ht="15.75">
      <c r="A87" s="2"/>
      <c r="B87" s="8">
        <v>111</v>
      </c>
      <c r="C87" t="s">
        <v>806</v>
      </c>
      <c r="D87" t="s">
        <v>3</v>
      </c>
      <c r="E87" s="8" t="s">
        <v>2</v>
      </c>
      <c r="F87" s="8">
        <v>2001</v>
      </c>
      <c r="G87" s="6">
        <v>0.019224537037037037</v>
      </c>
      <c r="H87" s="6">
        <v>0.019224537037037037</v>
      </c>
      <c r="I87" s="8">
        <v>6</v>
      </c>
    </row>
    <row r="88" spans="1:9" ht="15.75">
      <c r="A88" s="2"/>
      <c r="B88" s="8">
        <v>112</v>
      </c>
      <c r="C88" t="s">
        <v>822</v>
      </c>
      <c r="D88" t="s">
        <v>3</v>
      </c>
      <c r="E88" s="8" t="s">
        <v>2</v>
      </c>
      <c r="F88" s="8">
        <v>2002</v>
      </c>
      <c r="G88" s="6">
        <v>0.020972222222222222</v>
      </c>
      <c r="H88" s="6">
        <v>0.04019675925925926</v>
      </c>
      <c r="I88" s="8">
        <v>6</v>
      </c>
    </row>
    <row r="89" spans="1:9" ht="15.75">
      <c r="A89" s="2"/>
      <c r="B89" s="8">
        <v>113</v>
      </c>
      <c r="C89" t="s">
        <v>786</v>
      </c>
      <c r="D89" t="s">
        <v>3</v>
      </c>
      <c r="E89" s="8" t="s">
        <v>1</v>
      </c>
      <c r="F89" s="8">
        <v>2001</v>
      </c>
      <c r="G89" s="6">
        <v>0.017430555555555557</v>
      </c>
      <c r="H89" s="6">
        <v>0.05762731481481481</v>
      </c>
      <c r="I89" s="8">
        <v>6</v>
      </c>
    </row>
    <row r="90" ht="15.75">
      <c r="A90" s="7">
        <v>7</v>
      </c>
    </row>
    <row r="91" spans="1:9" ht="15.75">
      <c r="A91" s="2"/>
      <c r="B91" s="8">
        <v>61</v>
      </c>
      <c r="C91" t="s">
        <v>789</v>
      </c>
      <c r="D91" t="s">
        <v>667</v>
      </c>
      <c r="E91" s="8" t="s">
        <v>2</v>
      </c>
      <c r="F91" s="8">
        <v>2001</v>
      </c>
      <c r="G91" s="6">
        <v>0.019131944444444444</v>
      </c>
      <c r="H91" s="6">
        <v>0.019131944444444444</v>
      </c>
      <c r="I91" s="8">
        <v>7</v>
      </c>
    </row>
    <row r="92" spans="1:9" ht="15.75">
      <c r="A92" s="2"/>
      <c r="B92" s="8">
        <v>62</v>
      </c>
      <c r="C92" t="s">
        <v>809</v>
      </c>
      <c r="D92" t="s">
        <v>667</v>
      </c>
      <c r="E92" s="8" t="s">
        <v>2</v>
      </c>
      <c r="F92" s="8">
        <v>2002</v>
      </c>
      <c r="G92" s="6">
        <v>0.021435185185185186</v>
      </c>
      <c r="H92" s="6">
        <v>0.04056712962962963</v>
      </c>
      <c r="I92" s="8">
        <v>7</v>
      </c>
    </row>
    <row r="93" spans="1:9" ht="15.75">
      <c r="A93" s="2"/>
      <c r="B93" s="8">
        <v>63</v>
      </c>
      <c r="C93" t="s">
        <v>801</v>
      </c>
      <c r="D93" t="s">
        <v>667</v>
      </c>
      <c r="E93" s="8" t="s">
        <v>1</v>
      </c>
      <c r="F93" s="8">
        <v>2000</v>
      </c>
      <c r="G93" s="6">
        <v>0.01726851851851852</v>
      </c>
      <c r="H93" s="6">
        <v>0.05783564814814815</v>
      </c>
      <c r="I93" s="8">
        <v>7</v>
      </c>
    </row>
    <row r="94" ht="15.75">
      <c r="A94" s="7">
        <v>8</v>
      </c>
    </row>
    <row r="95" spans="1:9" ht="15.75">
      <c r="A95" s="2"/>
      <c r="B95" s="8">
        <v>41</v>
      </c>
      <c r="C95" t="s">
        <v>810</v>
      </c>
      <c r="D95" t="s">
        <v>611</v>
      </c>
      <c r="E95" s="8" t="s">
        <v>1</v>
      </c>
      <c r="F95" s="8">
        <v>2002</v>
      </c>
      <c r="G95" s="6">
        <v>0.017974537037037035</v>
      </c>
      <c r="H95" s="6">
        <v>0.017974537037037035</v>
      </c>
      <c r="I95" s="8">
        <v>8</v>
      </c>
    </row>
    <row r="96" spans="1:9" ht="15.75">
      <c r="A96" s="2"/>
      <c r="B96" s="8">
        <v>42</v>
      </c>
      <c r="C96" t="s">
        <v>814</v>
      </c>
      <c r="D96" t="s">
        <v>611</v>
      </c>
      <c r="E96" s="8" t="s">
        <v>1</v>
      </c>
      <c r="F96" s="8">
        <v>2000</v>
      </c>
      <c r="G96" s="6">
        <v>0.023402777777777783</v>
      </c>
      <c r="H96" s="6">
        <v>0.04137731481481482</v>
      </c>
      <c r="I96" s="8">
        <v>8</v>
      </c>
    </row>
    <row r="97" spans="1:9" ht="15.75">
      <c r="A97" s="2"/>
      <c r="B97" s="8">
        <v>43</v>
      </c>
      <c r="C97" t="s">
        <v>787</v>
      </c>
      <c r="D97" t="s">
        <v>611</v>
      </c>
      <c r="E97" s="8" t="s">
        <v>1</v>
      </c>
      <c r="F97" s="8">
        <v>2000</v>
      </c>
      <c r="G97" s="6">
        <v>0.01671296296296296</v>
      </c>
      <c r="H97" s="6">
        <v>0.058090277777777775</v>
      </c>
      <c r="I97" s="8">
        <v>8</v>
      </c>
    </row>
    <row r="98" ht="15.75">
      <c r="A98" s="7">
        <v>9</v>
      </c>
    </row>
    <row r="99" spans="1:9" ht="15.75">
      <c r="A99" s="2"/>
      <c r="B99" s="8">
        <v>51</v>
      </c>
      <c r="C99" t="s">
        <v>495</v>
      </c>
      <c r="D99" t="s">
        <v>460</v>
      </c>
      <c r="E99" s="8" t="s">
        <v>1</v>
      </c>
      <c r="F99" s="8">
        <v>2000</v>
      </c>
      <c r="G99" s="6">
        <v>0.019351851851851853</v>
      </c>
      <c r="H99" s="6">
        <v>0.019351851851851853</v>
      </c>
      <c r="I99" s="8">
        <v>9</v>
      </c>
    </row>
    <row r="100" spans="1:9" ht="15.75">
      <c r="A100" s="2"/>
      <c r="B100" s="8">
        <v>52</v>
      </c>
      <c r="C100" t="s">
        <v>501</v>
      </c>
      <c r="D100" t="s">
        <v>460</v>
      </c>
      <c r="E100" s="8" t="s">
        <v>1</v>
      </c>
      <c r="F100" s="8">
        <v>2002</v>
      </c>
      <c r="G100" s="6">
        <v>0.021412037037037035</v>
      </c>
      <c r="H100" s="6">
        <v>0.04076388888888889</v>
      </c>
      <c r="I100" s="8">
        <v>9</v>
      </c>
    </row>
    <row r="101" spans="1:9" ht="15.75">
      <c r="A101" s="2"/>
      <c r="B101" s="8">
        <v>53</v>
      </c>
      <c r="C101" t="s">
        <v>490</v>
      </c>
      <c r="D101" t="s">
        <v>460</v>
      </c>
      <c r="E101" s="8" t="s">
        <v>1</v>
      </c>
      <c r="F101" s="8">
        <v>2000</v>
      </c>
      <c r="G101" s="6">
        <v>0.01855324074074074</v>
      </c>
      <c r="H101" s="6">
        <v>0.05931712962962963</v>
      </c>
      <c r="I101" s="8">
        <v>9</v>
      </c>
    </row>
    <row r="102" ht="15.75">
      <c r="A102" s="7">
        <v>10</v>
      </c>
    </row>
    <row r="103" spans="1:9" ht="15.75">
      <c r="A103" s="2"/>
      <c r="B103" s="8">
        <v>161</v>
      </c>
      <c r="C103" t="s">
        <v>800</v>
      </c>
      <c r="D103" t="s">
        <v>616</v>
      </c>
      <c r="E103" s="8" t="s">
        <v>2</v>
      </c>
      <c r="F103" s="8">
        <v>2002</v>
      </c>
      <c r="G103" s="6">
        <v>0.02017361111111111</v>
      </c>
      <c r="H103" s="6">
        <v>0.02017361111111111</v>
      </c>
      <c r="I103" s="8">
        <v>10</v>
      </c>
    </row>
    <row r="104" spans="1:9" ht="15.75">
      <c r="A104" s="2"/>
      <c r="B104" s="8">
        <v>162</v>
      </c>
      <c r="C104" t="s">
        <v>820</v>
      </c>
      <c r="D104" t="s">
        <v>616</v>
      </c>
      <c r="E104" s="8" t="s">
        <v>2</v>
      </c>
      <c r="F104" s="8">
        <v>2001</v>
      </c>
      <c r="G104" s="6">
        <v>0.0196875</v>
      </c>
      <c r="H104" s="6">
        <v>0.03986111111111111</v>
      </c>
      <c r="I104" s="8">
        <v>10</v>
      </c>
    </row>
    <row r="105" spans="1:9" ht="15.75">
      <c r="A105" s="2"/>
      <c r="B105" s="8">
        <v>163</v>
      </c>
      <c r="C105" t="s">
        <v>796</v>
      </c>
      <c r="D105" t="s">
        <v>616</v>
      </c>
      <c r="E105" s="8" t="s">
        <v>2</v>
      </c>
      <c r="F105" s="8">
        <v>2000</v>
      </c>
      <c r="G105" s="6">
        <v>0.020046296296296295</v>
      </c>
      <c r="H105" s="6">
        <v>0.05990740740740741</v>
      </c>
      <c r="I105" s="8">
        <v>10</v>
      </c>
    </row>
    <row r="106" ht="15.75">
      <c r="A106" s="7">
        <v>11</v>
      </c>
    </row>
    <row r="107" spans="1:9" ht="15.75">
      <c r="A107" s="2"/>
      <c r="B107" s="8">
        <v>131</v>
      </c>
      <c r="C107" t="s">
        <v>808</v>
      </c>
      <c r="D107" t="s">
        <v>676</v>
      </c>
      <c r="E107" s="8" t="s">
        <v>1</v>
      </c>
      <c r="F107" s="8">
        <v>2000</v>
      </c>
      <c r="G107" s="6">
        <v>0.019699074074074074</v>
      </c>
      <c r="H107" s="6">
        <v>0.019699074074074074</v>
      </c>
      <c r="I107" s="8">
        <v>11</v>
      </c>
    </row>
    <row r="108" spans="1:9" ht="15.75">
      <c r="A108" s="2"/>
      <c r="B108" s="8">
        <v>132</v>
      </c>
      <c r="C108" t="s">
        <v>832</v>
      </c>
      <c r="D108" t="s">
        <v>676</v>
      </c>
      <c r="E108" s="8" t="s">
        <v>1</v>
      </c>
      <c r="F108" s="8">
        <v>2000</v>
      </c>
      <c r="G108" s="6">
        <v>0.021342592592592594</v>
      </c>
      <c r="H108" s="6">
        <v>0.041041666666666664</v>
      </c>
      <c r="I108" s="8">
        <v>11</v>
      </c>
    </row>
    <row r="109" spans="1:9" ht="15.75">
      <c r="A109" s="2"/>
      <c r="B109" s="8">
        <v>133</v>
      </c>
      <c r="C109" t="s">
        <v>826</v>
      </c>
      <c r="D109" t="s">
        <v>676</v>
      </c>
      <c r="E109" s="8" t="s">
        <v>2</v>
      </c>
      <c r="F109" s="8">
        <v>2001</v>
      </c>
      <c r="G109" s="6">
        <v>0.019016203703703705</v>
      </c>
      <c r="H109" s="6">
        <v>0.060057870370370366</v>
      </c>
      <c r="I109" s="8">
        <v>11</v>
      </c>
    </row>
    <row r="110" ht="15.75">
      <c r="A110" s="7">
        <v>12</v>
      </c>
    </row>
    <row r="111" spans="1:9" ht="15.75">
      <c r="A111" s="2"/>
      <c r="B111" s="8">
        <v>101</v>
      </c>
      <c r="C111" t="s">
        <v>494</v>
      </c>
      <c r="D111" t="s">
        <v>442</v>
      </c>
      <c r="E111" s="8" t="s">
        <v>1</v>
      </c>
      <c r="F111" s="8">
        <v>2001</v>
      </c>
      <c r="G111" s="6">
        <v>0.019756944444444445</v>
      </c>
      <c r="H111" s="6">
        <v>0.019756944444444445</v>
      </c>
      <c r="I111" s="8">
        <v>12</v>
      </c>
    </row>
    <row r="112" spans="1:9" ht="15.75">
      <c r="A112" s="2"/>
      <c r="B112" s="8">
        <v>102</v>
      </c>
      <c r="C112" t="s">
        <v>497</v>
      </c>
      <c r="D112" t="s">
        <v>442</v>
      </c>
      <c r="E112" s="8" t="s">
        <v>2</v>
      </c>
      <c r="F112" s="8">
        <v>2000</v>
      </c>
      <c r="G112" s="6">
        <v>0.02085648148148148</v>
      </c>
      <c r="H112" s="6">
        <v>0.04061342592592593</v>
      </c>
      <c r="I112" s="8">
        <v>12</v>
      </c>
    </row>
    <row r="113" spans="1:9" ht="15.75">
      <c r="A113" s="2"/>
      <c r="B113" s="8">
        <v>103</v>
      </c>
      <c r="C113" t="s">
        <v>491</v>
      </c>
      <c r="D113" t="s">
        <v>442</v>
      </c>
      <c r="E113" s="8" t="s">
        <v>1</v>
      </c>
      <c r="F113" s="8">
        <v>2000</v>
      </c>
      <c r="G113" s="6">
        <v>0.02013888888888889</v>
      </c>
      <c r="H113" s="6">
        <v>0.06075231481481482</v>
      </c>
      <c r="I113" s="8">
        <v>12</v>
      </c>
    </row>
    <row r="114" ht="15.75">
      <c r="A114" s="7">
        <v>13</v>
      </c>
    </row>
    <row r="115" spans="1:9" ht="15.75">
      <c r="A115" s="2"/>
      <c r="B115" s="8">
        <v>151</v>
      </c>
      <c r="C115" t="s">
        <v>845</v>
      </c>
      <c r="D115" t="s">
        <v>665</v>
      </c>
      <c r="E115" s="8" t="s">
        <v>2</v>
      </c>
      <c r="F115" s="8">
        <v>2002</v>
      </c>
      <c r="G115" s="6">
        <v>0.022650462962962966</v>
      </c>
      <c r="H115" s="6">
        <v>0.022650462962962966</v>
      </c>
      <c r="I115" s="8">
        <v>13</v>
      </c>
    </row>
    <row r="116" spans="1:9" ht="15.75">
      <c r="A116" s="2"/>
      <c r="B116" s="8">
        <v>152</v>
      </c>
      <c r="C116" t="s">
        <v>804</v>
      </c>
      <c r="D116" t="s">
        <v>665</v>
      </c>
      <c r="E116" s="8" t="s">
        <v>2</v>
      </c>
      <c r="F116" s="8">
        <v>2001</v>
      </c>
      <c r="G116" s="6">
        <v>0.020937499999999998</v>
      </c>
      <c r="H116" s="6">
        <v>0.04358796296296297</v>
      </c>
      <c r="I116" s="8">
        <v>13</v>
      </c>
    </row>
    <row r="117" spans="1:9" ht="15.75">
      <c r="A117" s="2"/>
      <c r="B117" s="8">
        <v>153</v>
      </c>
      <c r="C117" t="s">
        <v>803</v>
      </c>
      <c r="D117" t="s">
        <v>665</v>
      </c>
      <c r="E117" s="8" t="s">
        <v>2</v>
      </c>
      <c r="F117" s="8">
        <v>2000</v>
      </c>
      <c r="G117" s="6">
        <v>0.024016203703703706</v>
      </c>
      <c r="H117" s="6">
        <v>0.06760416666666667</v>
      </c>
      <c r="I117" s="8">
        <v>13</v>
      </c>
    </row>
    <row r="118" ht="15.75">
      <c r="A118" s="7">
        <v>14</v>
      </c>
    </row>
    <row r="119" spans="1:9" ht="15.75">
      <c r="A119" s="2"/>
      <c r="B119" s="8">
        <v>141</v>
      </c>
      <c r="C119" t="s">
        <v>892</v>
      </c>
      <c r="D119" t="s">
        <v>856</v>
      </c>
      <c r="E119" s="8" t="s">
        <v>2</v>
      </c>
      <c r="F119" s="8">
        <v>2001</v>
      </c>
      <c r="G119" s="6">
        <v>0.022326388888888885</v>
      </c>
      <c r="H119" s="6">
        <v>0.022326388888888885</v>
      </c>
      <c r="I119" s="8">
        <v>14</v>
      </c>
    </row>
    <row r="120" spans="1:9" ht="15.75">
      <c r="A120" s="2"/>
      <c r="B120" s="8">
        <v>142</v>
      </c>
      <c r="C120" t="s">
        <v>896</v>
      </c>
      <c r="D120" t="s">
        <v>856</v>
      </c>
      <c r="E120" s="8" t="s">
        <v>2</v>
      </c>
      <c r="F120" s="8">
        <v>2000</v>
      </c>
      <c r="G120" s="6">
        <v>0.023252314814814812</v>
      </c>
      <c r="H120" s="6">
        <v>0.045578703703703705</v>
      </c>
      <c r="I120" s="8">
        <v>14</v>
      </c>
    </row>
    <row r="121" spans="1:9" ht="15.75">
      <c r="A121" s="2"/>
      <c r="B121" s="8">
        <v>143</v>
      </c>
      <c r="C121" t="s">
        <v>893</v>
      </c>
      <c r="D121" t="s">
        <v>856</v>
      </c>
      <c r="E121" s="8" t="s">
        <v>1</v>
      </c>
      <c r="F121" s="8">
        <v>2001</v>
      </c>
      <c r="G121" s="6">
        <v>0.02221064814814815</v>
      </c>
      <c r="H121" s="6">
        <v>0.06778935185185185</v>
      </c>
      <c r="I121" s="8">
        <v>14</v>
      </c>
    </row>
    <row r="122" ht="15.75">
      <c r="A122" s="7">
        <v>15</v>
      </c>
    </row>
    <row r="123" spans="1:9" ht="15.75">
      <c r="A123" s="2"/>
      <c r="B123" s="8">
        <v>121</v>
      </c>
      <c r="C123" t="s">
        <v>891</v>
      </c>
      <c r="D123" t="s">
        <v>864</v>
      </c>
      <c r="E123" s="8" t="s">
        <v>2</v>
      </c>
      <c r="F123" s="8">
        <v>2000</v>
      </c>
      <c r="G123" s="6">
        <v>0.022372685185185186</v>
      </c>
      <c r="H123" s="6">
        <v>0.022372685185185186</v>
      </c>
      <c r="I123" s="8">
        <v>15</v>
      </c>
    </row>
    <row r="124" spans="1:9" ht="15.75">
      <c r="A124" s="2"/>
      <c r="B124" s="8">
        <v>122</v>
      </c>
      <c r="C124" t="s">
        <v>887</v>
      </c>
      <c r="D124" t="s">
        <v>864</v>
      </c>
      <c r="E124" s="8" t="s">
        <v>2</v>
      </c>
      <c r="F124" s="8">
        <v>2001</v>
      </c>
      <c r="G124" s="6">
        <v>0.022303240740740738</v>
      </c>
      <c r="H124" s="6">
        <v>0.044675925925925924</v>
      </c>
      <c r="I124" s="8">
        <v>15</v>
      </c>
    </row>
    <row r="125" spans="1:9" ht="15.75">
      <c r="A125" s="2"/>
      <c r="B125" s="8">
        <v>123</v>
      </c>
      <c r="C125" t="s">
        <v>897</v>
      </c>
      <c r="D125" t="s">
        <v>864</v>
      </c>
      <c r="E125" s="8" t="s">
        <v>2</v>
      </c>
      <c r="F125" s="8">
        <v>2002</v>
      </c>
      <c r="G125" s="6">
        <v>0.02539351851851852</v>
      </c>
      <c r="H125" s="6">
        <v>0.07006944444444445</v>
      </c>
      <c r="I125" s="8">
        <v>15</v>
      </c>
    </row>
    <row r="126" ht="15.75">
      <c r="A126" s="7">
        <v>16</v>
      </c>
    </row>
    <row r="127" spans="1:7" ht="15.75">
      <c r="A127" s="2"/>
      <c r="B127" s="8">
        <v>91</v>
      </c>
      <c r="C127" t="s">
        <v>493</v>
      </c>
      <c r="D127" t="s">
        <v>5</v>
      </c>
      <c r="E127" s="8" t="s">
        <v>1</v>
      </c>
      <c r="F127" s="8">
        <v>2000</v>
      </c>
      <c r="G127" s="6">
        <v>0.019016203703703705</v>
      </c>
    </row>
    <row r="128" spans="1:7" ht="15.75">
      <c r="A128" s="2"/>
      <c r="B128" s="8">
        <v>92</v>
      </c>
      <c r="C128" t="s">
        <v>522</v>
      </c>
      <c r="D128" t="s">
        <v>5</v>
      </c>
      <c r="E128" s="8" t="s">
        <v>1</v>
      </c>
      <c r="F128" s="8">
        <v>2001</v>
      </c>
      <c r="G128" s="8" t="s">
        <v>871</v>
      </c>
    </row>
    <row r="129" spans="1:7" ht="15.75">
      <c r="A129" s="2"/>
      <c r="B129" s="8">
        <v>93</v>
      </c>
      <c r="C129" t="s">
        <v>492</v>
      </c>
      <c r="D129" t="s">
        <v>5</v>
      </c>
      <c r="E129" s="8" t="s">
        <v>1</v>
      </c>
      <c r="F129" s="8">
        <v>2001</v>
      </c>
      <c r="G129" s="6">
        <v>0.01855324074074074</v>
      </c>
    </row>
  </sheetData>
  <sheetProtection/>
  <autoFilter ref="A5:A129"/>
  <mergeCells count="2">
    <mergeCell ref="A3:G3"/>
    <mergeCell ref="A2:I2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7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8.00390625" style="9" customWidth="1"/>
    <col min="2" max="2" width="21.8515625" style="10" customWidth="1"/>
    <col min="3" max="3" width="24.8515625" style="10" customWidth="1"/>
    <col min="4" max="4" width="7.57421875" style="9" customWidth="1"/>
    <col min="5" max="5" width="7.28125" style="9" customWidth="1"/>
    <col min="6" max="6" width="10.28125" style="9" customWidth="1"/>
    <col min="7" max="7" width="7.140625" style="9" customWidth="1"/>
    <col min="8" max="8" width="9.140625" style="9" customWidth="1"/>
    <col min="9" max="9" width="9.140625" style="11" customWidth="1"/>
  </cols>
  <sheetData>
    <row r="2" spans="2:6" ht="15.75">
      <c r="B2" s="557" t="s">
        <v>1022</v>
      </c>
      <c r="C2" s="557"/>
      <c r="D2" s="557"/>
      <c r="F2" s="140" t="s">
        <v>1092</v>
      </c>
    </row>
    <row r="3" ht="15.75">
      <c r="B3" s="52" t="s">
        <v>1091</v>
      </c>
    </row>
    <row r="4" spans="1:2" ht="15.75">
      <c r="A4" s="269" t="s">
        <v>1039</v>
      </c>
      <c r="B4" s="10" t="s">
        <v>1040</v>
      </c>
    </row>
    <row r="5" spans="1:8" ht="15.75">
      <c r="A5" s="270" t="s">
        <v>69</v>
      </c>
      <c r="B5" s="10" t="s">
        <v>70</v>
      </c>
      <c r="C5" s="10" t="s">
        <v>71</v>
      </c>
      <c r="D5" s="9" t="s">
        <v>72</v>
      </c>
      <c r="E5" s="9" t="s">
        <v>198</v>
      </c>
      <c r="F5" s="9" t="s">
        <v>75</v>
      </c>
      <c r="G5" s="9" t="s">
        <v>48</v>
      </c>
      <c r="H5" s="116" t="s">
        <v>53</v>
      </c>
    </row>
    <row r="6" spans="1:8" ht="15.75">
      <c r="A6" s="265">
        <v>1</v>
      </c>
      <c r="B6" s="10" t="s">
        <v>76</v>
      </c>
      <c r="C6" s="10" t="s">
        <v>1002</v>
      </c>
      <c r="D6" s="9" t="s">
        <v>40</v>
      </c>
      <c r="E6" s="9">
        <v>2005</v>
      </c>
      <c r="F6" s="21">
        <v>0.009930555555555555</v>
      </c>
      <c r="G6" s="9">
        <v>1</v>
      </c>
      <c r="H6" s="265">
        <v>100</v>
      </c>
    </row>
    <row r="7" spans="1:8" ht="15.75">
      <c r="A7" s="265">
        <v>2</v>
      </c>
      <c r="B7" s="10" t="s">
        <v>1041</v>
      </c>
      <c r="C7" s="10" t="s">
        <v>81</v>
      </c>
      <c r="D7" s="9" t="s">
        <v>82</v>
      </c>
      <c r="E7" s="9">
        <v>2005</v>
      </c>
      <c r="F7" s="21">
        <v>0.01025462962962963</v>
      </c>
      <c r="G7" s="9">
        <v>2</v>
      </c>
      <c r="H7" s="265">
        <v>96.74</v>
      </c>
    </row>
    <row r="8" spans="1:8" ht="15.75">
      <c r="A8" s="265">
        <v>3</v>
      </c>
      <c r="B8" s="10" t="s">
        <v>85</v>
      </c>
      <c r="C8" s="10" t="s">
        <v>81</v>
      </c>
      <c r="D8" s="9" t="s">
        <v>40</v>
      </c>
      <c r="E8" s="9">
        <v>2005</v>
      </c>
      <c r="F8" s="21">
        <v>0.012129629629629629</v>
      </c>
      <c r="G8" s="9">
        <v>3</v>
      </c>
      <c r="H8" s="265">
        <v>77.86</v>
      </c>
    </row>
    <row r="9" spans="1:8" ht="15.75">
      <c r="A9" s="265">
        <v>4</v>
      </c>
      <c r="B9" s="10" t="s">
        <v>91</v>
      </c>
      <c r="C9" s="10" t="s">
        <v>1003</v>
      </c>
      <c r="D9" s="9" t="s">
        <v>82</v>
      </c>
      <c r="E9" s="9">
        <v>2007</v>
      </c>
      <c r="F9" s="21">
        <v>0.012280092592592592</v>
      </c>
      <c r="G9" s="9">
        <v>4</v>
      </c>
      <c r="H9" s="265">
        <v>76.34</v>
      </c>
    </row>
    <row r="10" spans="1:8" ht="15.75">
      <c r="A10" s="265">
        <v>5</v>
      </c>
      <c r="B10" s="10" t="s">
        <v>90</v>
      </c>
      <c r="C10" s="10" t="s">
        <v>1002</v>
      </c>
      <c r="D10" s="9" t="s">
        <v>40</v>
      </c>
      <c r="E10" s="9">
        <v>2005</v>
      </c>
      <c r="F10" s="21">
        <v>0.012685185185185183</v>
      </c>
      <c r="G10" s="9">
        <v>5</v>
      </c>
      <c r="H10" s="265">
        <v>72.26</v>
      </c>
    </row>
    <row r="11" spans="1:8" ht="15.75">
      <c r="A11" s="265">
        <v>6</v>
      </c>
      <c r="B11" s="10" t="s">
        <v>80</v>
      </c>
      <c r="C11" s="10" t="s">
        <v>81</v>
      </c>
      <c r="D11" s="9" t="s">
        <v>40</v>
      </c>
      <c r="E11" s="9">
        <v>2006</v>
      </c>
      <c r="F11" s="21">
        <v>0.013657407407407408</v>
      </c>
      <c r="G11" s="9">
        <v>6</v>
      </c>
      <c r="H11" s="265">
        <v>62.47</v>
      </c>
    </row>
    <row r="12" spans="1:8" ht="15.75">
      <c r="A12" s="265">
        <v>7</v>
      </c>
      <c r="B12" s="10" t="s">
        <v>78</v>
      </c>
      <c r="C12" s="10" t="s">
        <v>79</v>
      </c>
      <c r="D12" s="9" t="s">
        <v>40</v>
      </c>
      <c r="E12" s="9">
        <v>2005</v>
      </c>
      <c r="F12" s="21">
        <v>0.014594907407407405</v>
      </c>
      <c r="G12" s="9">
        <v>7</v>
      </c>
      <c r="H12" s="265">
        <v>53.03</v>
      </c>
    </row>
    <row r="13" spans="1:8" ht="15.75">
      <c r="A13" s="265">
        <v>8</v>
      </c>
      <c r="B13" s="10" t="s">
        <v>95</v>
      </c>
      <c r="C13" s="10" t="s">
        <v>87</v>
      </c>
      <c r="D13" s="9" t="s">
        <v>40</v>
      </c>
      <c r="E13" s="9">
        <v>2005</v>
      </c>
      <c r="F13" s="21">
        <v>0.01476851851851852</v>
      </c>
      <c r="G13" s="9">
        <v>8</v>
      </c>
      <c r="H13" s="265">
        <v>51.28</v>
      </c>
    </row>
    <row r="14" spans="1:8" ht="15.75">
      <c r="A14" s="265">
        <v>9</v>
      </c>
      <c r="B14" s="10" t="s">
        <v>98</v>
      </c>
      <c r="C14" s="10" t="s">
        <v>81</v>
      </c>
      <c r="D14" s="9" t="s">
        <v>82</v>
      </c>
      <c r="E14" s="9">
        <v>2006</v>
      </c>
      <c r="F14" s="21">
        <v>0.015057870370370369</v>
      </c>
      <c r="G14" s="9">
        <v>9</v>
      </c>
      <c r="H14" s="265">
        <v>48.37</v>
      </c>
    </row>
    <row r="15" spans="1:8" ht="15.75">
      <c r="A15" s="265">
        <v>10</v>
      </c>
      <c r="B15" s="10" t="s">
        <v>83</v>
      </c>
      <c r="C15" s="10" t="s">
        <v>79</v>
      </c>
      <c r="D15" s="9" t="s">
        <v>84</v>
      </c>
      <c r="E15" s="9">
        <v>2006</v>
      </c>
      <c r="F15" s="21">
        <v>0.016273148148148148</v>
      </c>
      <c r="G15" s="9">
        <v>10</v>
      </c>
      <c r="H15" s="265">
        <v>36.13</v>
      </c>
    </row>
    <row r="16" spans="1:8" ht="15.75">
      <c r="A16" s="265">
        <v>11</v>
      </c>
      <c r="B16" s="10" t="s">
        <v>1042</v>
      </c>
      <c r="C16" s="10" t="s">
        <v>1003</v>
      </c>
      <c r="D16" s="9" t="s">
        <v>82</v>
      </c>
      <c r="E16" s="9">
        <v>2007</v>
      </c>
      <c r="F16" s="21">
        <v>0.017175925925925924</v>
      </c>
      <c r="G16" s="9">
        <v>11</v>
      </c>
      <c r="H16" s="265">
        <v>27.04</v>
      </c>
    </row>
    <row r="17" spans="1:8" ht="15.75">
      <c r="A17" s="265">
        <v>12</v>
      </c>
      <c r="B17" s="10" t="s">
        <v>97</v>
      </c>
      <c r="C17" s="10" t="s">
        <v>1003</v>
      </c>
      <c r="D17" s="9" t="s">
        <v>82</v>
      </c>
      <c r="E17" s="9">
        <v>2007</v>
      </c>
      <c r="F17" s="21">
        <v>0.018622685185185183</v>
      </c>
      <c r="G17" s="9">
        <v>12</v>
      </c>
      <c r="H17" s="265">
        <v>12.47</v>
      </c>
    </row>
    <row r="18" spans="1:8" ht="15.75">
      <c r="A18" s="265">
        <v>13</v>
      </c>
      <c r="B18" s="10" t="s">
        <v>1043</v>
      </c>
      <c r="C18" s="10" t="s">
        <v>87</v>
      </c>
      <c r="D18" s="9" t="s">
        <v>82</v>
      </c>
      <c r="E18" s="9">
        <v>2007</v>
      </c>
      <c r="F18" s="21">
        <v>0.023067129629629632</v>
      </c>
      <c r="G18" s="9">
        <v>13</v>
      </c>
      <c r="H18" s="265">
        <v>0</v>
      </c>
    </row>
    <row r="19" spans="1:8" ht="15.75">
      <c r="A19" s="265">
        <v>14</v>
      </c>
      <c r="B19" s="10" t="s">
        <v>1006</v>
      </c>
      <c r="C19" s="10" t="s">
        <v>1003</v>
      </c>
      <c r="D19" s="9" t="s">
        <v>82</v>
      </c>
      <c r="E19" s="9">
        <v>2007</v>
      </c>
      <c r="F19" s="21">
        <v>0.02497685185185185</v>
      </c>
      <c r="G19" s="9">
        <v>14</v>
      </c>
      <c r="H19" s="265">
        <v>0</v>
      </c>
    </row>
    <row r="20" spans="1:8" ht="15.75">
      <c r="A20" s="265">
        <v>15</v>
      </c>
      <c r="B20" s="10" t="s">
        <v>108</v>
      </c>
      <c r="C20" s="10" t="s">
        <v>1003</v>
      </c>
      <c r="D20" s="9" t="s">
        <v>82</v>
      </c>
      <c r="E20" s="9">
        <v>2007</v>
      </c>
      <c r="F20" s="21">
        <v>0.02584490740740741</v>
      </c>
      <c r="G20" s="9">
        <v>15</v>
      </c>
      <c r="H20" s="265">
        <v>0</v>
      </c>
    </row>
    <row r="21" spans="1:8" ht="15.75">
      <c r="A21" s="265">
        <v>16</v>
      </c>
      <c r="B21" s="10" t="s">
        <v>1005</v>
      </c>
      <c r="C21" s="10" t="s">
        <v>122</v>
      </c>
      <c r="E21" s="9">
        <v>2007</v>
      </c>
      <c r="F21" s="21">
        <v>0.02934027777777778</v>
      </c>
      <c r="G21" s="9">
        <v>16</v>
      </c>
      <c r="H21" s="265">
        <v>0</v>
      </c>
    </row>
    <row r="22" spans="1:8" ht="15.75">
      <c r="A22" s="265">
        <v>17</v>
      </c>
      <c r="B22" s="10" t="s">
        <v>116</v>
      </c>
      <c r="C22" s="10" t="s">
        <v>1002</v>
      </c>
      <c r="D22" s="9" t="s">
        <v>84</v>
      </c>
      <c r="E22" s="9">
        <v>2004</v>
      </c>
      <c r="F22" s="21">
        <v>0.03234953703703704</v>
      </c>
      <c r="G22" s="9">
        <v>17</v>
      </c>
      <c r="H22" s="265">
        <v>0</v>
      </c>
    </row>
    <row r="23" spans="1:8" ht="15.75">
      <c r="A23" s="265">
        <v>18</v>
      </c>
      <c r="B23" s="10" t="s">
        <v>100</v>
      </c>
      <c r="C23" s="10" t="s">
        <v>87</v>
      </c>
      <c r="D23" s="9" t="s">
        <v>82</v>
      </c>
      <c r="E23" s="9">
        <v>2007</v>
      </c>
      <c r="F23" s="21">
        <v>0.04695601851851852</v>
      </c>
      <c r="G23" s="9">
        <v>18</v>
      </c>
      <c r="H23" s="265">
        <v>0</v>
      </c>
    </row>
    <row r="24" spans="1:8" ht="15.75">
      <c r="A24" s="265">
        <v>19</v>
      </c>
      <c r="B24" s="10" t="s">
        <v>1044</v>
      </c>
      <c r="C24" s="10" t="s">
        <v>81</v>
      </c>
      <c r="D24" s="9" t="s">
        <v>82</v>
      </c>
      <c r="E24" s="9">
        <v>2006</v>
      </c>
      <c r="F24" s="21">
        <v>0.04761574074074074</v>
      </c>
      <c r="G24" s="9">
        <v>19</v>
      </c>
      <c r="H24" s="265">
        <v>0</v>
      </c>
    </row>
    <row r="25" spans="1:8" ht="15.75">
      <c r="A25" s="265">
        <v>20</v>
      </c>
      <c r="B25" s="10" t="s">
        <v>88</v>
      </c>
      <c r="C25" s="10" t="s">
        <v>1003</v>
      </c>
      <c r="D25" s="9" t="s">
        <v>40</v>
      </c>
      <c r="E25" s="9">
        <v>2006</v>
      </c>
      <c r="F25" s="9" t="s">
        <v>220</v>
      </c>
      <c r="G25" s="9" t="s">
        <v>220</v>
      </c>
      <c r="H25" s="265">
        <v>0</v>
      </c>
    </row>
    <row r="26" ht="15.75">
      <c r="H26" s="10"/>
    </row>
    <row r="27" spans="1:8" ht="15.75">
      <c r="A27" s="269" t="s">
        <v>1045</v>
      </c>
      <c r="B27" s="10" t="s">
        <v>1046</v>
      </c>
      <c r="H27" s="10"/>
    </row>
    <row r="28" spans="1:8" ht="15.75">
      <c r="A28" s="265">
        <v>1</v>
      </c>
      <c r="B28" s="10" t="s">
        <v>41</v>
      </c>
      <c r="C28" s="10" t="s">
        <v>81</v>
      </c>
      <c r="D28" s="9" t="s">
        <v>2</v>
      </c>
      <c r="E28" s="9">
        <v>2004</v>
      </c>
      <c r="F28" s="21">
        <v>0.021736111111111112</v>
      </c>
      <c r="G28" s="9">
        <v>1</v>
      </c>
      <c r="H28" s="265">
        <v>100</v>
      </c>
    </row>
    <row r="29" spans="1:8" ht="15.75">
      <c r="A29" s="265">
        <v>2</v>
      </c>
      <c r="B29" s="10" t="s">
        <v>45</v>
      </c>
      <c r="C29" s="10" t="s">
        <v>81</v>
      </c>
      <c r="D29" s="9" t="s">
        <v>2</v>
      </c>
      <c r="E29" s="9">
        <v>2004</v>
      </c>
      <c r="F29" s="21">
        <v>0.023819444444444445</v>
      </c>
      <c r="G29" s="9">
        <v>2</v>
      </c>
      <c r="H29" s="265">
        <v>90.42</v>
      </c>
    </row>
    <row r="30" spans="1:8" ht="15.75">
      <c r="A30" s="265">
        <v>3</v>
      </c>
      <c r="B30" s="10" t="s">
        <v>111</v>
      </c>
      <c r="C30" s="10" t="s">
        <v>81</v>
      </c>
      <c r="D30" s="9" t="s">
        <v>2</v>
      </c>
      <c r="E30" s="9">
        <v>2004</v>
      </c>
      <c r="F30" s="21">
        <v>0.025578703703703704</v>
      </c>
      <c r="G30" s="9">
        <v>3</v>
      </c>
      <c r="H30" s="265">
        <v>82.32</v>
      </c>
    </row>
    <row r="31" spans="1:8" ht="15.75">
      <c r="A31" s="265">
        <v>4</v>
      </c>
      <c r="B31" s="10" t="s">
        <v>44</v>
      </c>
      <c r="C31" s="10" t="s">
        <v>1003</v>
      </c>
      <c r="D31" s="9" t="s">
        <v>2</v>
      </c>
      <c r="E31" s="9">
        <v>2003</v>
      </c>
      <c r="F31" s="21">
        <v>0.026689814814814816</v>
      </c>
      <c r="G31" s="9">
        <v>4</v>
      </c>
      <c r="H31" s="265">
        <v>77.21</v>
      </c>
    </row>
    <row r="32" spans="1:8" ht="15.75">
      <c r="A32" s="265">
        <v>5</v>
      </c>
      <c r="B32" s="10" t="s">
        <v>46</v>
      </c>
      <c r="C32" s="10" t="s">
        <v>1003</v>
      </c>
      <c r="D32" s="9" t="s">
        <v>2</v>
      </c>
      <c r="E32" s="9">
        <v>2003</v>
      </c>
      <c r="F32" s="21">
        <v>0.028113425925925927</v>
      </c>
      <c r="G32" s="9">
        <v>5</v>
      </c>
      <c r="H32" s="265">
        <v>70.66</v>
      </c>
    </row>
    <row r="33" spans="1:8" ht="15.75">
      <c r="A33" s="265">
        <v>6</v>
      </c>
      <c r="B33" s="10" t="s">
        <v>436</v>
      </c>
      <c r="C33" s="10" t="s">
        <v>81</v>
      </c>
      <c r="D33" s="9" t="s">
        <v>2</v>
      </c>
      <c r="E33" s="9">
        <v>2003</v>
      </c>
      <c r="F33" s="21">
        <v>0.028738425925925928</v>
      </c>
      <c r="G33" s="9">
        <v>6</v>
      </c>
      <c r="H33" s="265">
        <v>67.78</v>
      </c>
    </row>
    <row r="34" spans="1:8" ht="15.75">
      <c r="A34" s="265">
        <v>7</v>
      </c>
      <c r="B34" s="10" t="s">
        <v>117</v>
      </c>
      <c r="C34" s="10" t="s">
        <v>1003</v>
      </c>
      <c r="D34" s="9" t="s">
        <v>12</v>
      </c>
      <c r="E34" s="9">
        <v>2003</v>
      </c>
      <c r="F34" s="21">
        <v>0.030844907407407404</v>
      </c>
      <c r="G34" s="9">
        <v>7</v>
      </c>
      <c r="H34" s="265">
        <v>58.09</v>
      </c>
    </row>
    <row r="35" spans="1:8" ht="15.75">
      <c r="A35" s="265">
        <v>8</v>
      </c>
      <c r="B35" s="10" t="s">
        <v>47</v>
      </c>
      <c r="C35" s="10" t="s">
        <v>1002</v>
      </c>
      <c r="D35" s="9" t="s">
        <v>2</v>
      </c>
      <c r="E35" s="9">
        <v>2003</v>
      </c>
      <c r="F35" s="21">
        <v>0.03214120370370371</v>
      </c>
      <c r="G35" s="9">
        <v>8</v>
      </c>
      <c r="H35" s="265">
        <v>52.13</v>
      </c>
    </row>
    <row r="36" spans="1:8" ht="15.75">
      <c r="A36" s="265">
        <v>9</v>
      </c>
      <c r="B36" s="10" t="s">
        <v>43</v>
      </c>
      <c r="C36" s="10" t="s">
        <v>79</v>
      </c>
      <c r="D36" s="9" t="s">
        <v>2</v>
      </c>
      <c r="E36" s="9">
        <v>2003</v>
      </c>
      <c r="F36" s="21">
        <v>0.03418981481481482</v>
      </c>
      <c r="G36" s="9">
        <v>9</v>
      </c>
      <c r="H36" s="265">
        <v>42.71</v>
      </c>
    </row>
    <row r="37" spans="1:8" ht="15.75">
      <c r="A37" s="265">
        <v>10</v>
      </c>
      <c r="B37" s="10" t="s">
        <v>435</v>
      </c>
      <c r="C37" s="10" t="s">
        <v>1003</v>
      </c>
      <c r="D37" s="9" t="s">
        <v>40</v>
      </c>
      <c r="E37" s="9">
        <v>2004</v>
      </c>
      <c r="F37" s="21">
        <v>0.041180555555555554</v>
      </c>
      <c r="G37" s="9">
        <v>10</v>
      </c>
      <c r="H37" s="265">
        <v>10.54</v>
      </c>
    </row>
    <row r="38" spans="1:8" ht="15.75">
      <c r="A38" s="265">
        <v>11</v>
      </c>
      <c r="B38" s="10" t="s">
        <v>112</v>
      </c>
      <c r="C38" s="10" t="s">
        <v>1003</v>
      </c>
      <c r="D38" s="9" t="s">
        <v>40</v>
      </c>
      <c r="E38" s="9">
        <v>2004</v>
      </c>
      <c r="F38" s="21">
        <v>0.042569444444444444</v>
      </c>
      <c r="G38" s="9">
        <v>11</v>
      </c>
      <c r="H38" s="265">
        <v>4.15</v>
      </c>
    </row>
    <row r="39" spans="1:8" ht="15.75">
      <c r="A39" s="265">
        <v>12</v>
      </c>
      <c r="B39" s="10" t="s">
        <v>42</v>
      </c>
      <c r="C39" s="10" t="s">
        <v>81</v>
      </c>
      <c r="D39" s="9" t="s">
        <v>2</v>
      </c>
      <c r="E39" s="9">
        <v>2003</v>
      </c>
      <c r="F39" s="21">
        <v>0.04305555555555556</v>
      </c>
      <c r="G39" s="9">
        <v>12</v>
      </c>
      <c r="H39" s="265">
        <v>1.92</v>
      </c>
    </row>
    <row r="40" spans="1:8" ht="15.75">
      <c r="A40" s="265">
        <v>13</v>
      </c>
      <c r="B40" s="10" t="s">
        <v>1023</v>
      </c>
      <c r="C40" s="10" t="s">
        <v>94</v>
      </c>
      <c r="E40" s="9">
        <v>2003</v>
      </c>
      <c r="F40" s="21">
        <v>0.04431712962962963</v>
      </c>
      <c r="G40" s="9">
        <v>13</v>
      </c>
      <c r="H40" s="265">
        <v>0</v>
      </c>
    </row>
    <row r="41" spans="1:8" ht="15.75">
      <c r="A41" s="265">
        <v>14</v>
      </c>
      <c r="B41" s="10" t="s">
        <v>114</v>
      </c>
      <c r="C41" s="10" t="s">
        <v>1002</v>
      </c>
      <c r="D41" s="9" t="s">
        <v>2</v>
      </c>
      <c r="E41" s="9">
        <v>2004</v>
      </c>
      <c r="F41" s="21">
        <v>0.04859953703703704</v>
      </c>
      <c r="G41" s="9">
        <v>14</v>
      </c>
      <c r="H41" s="265">
        <v>0</v>
      </c>
    </row>
    <row r="42" spans="1:8" ht="15.75">
      <c r="A42" s="265">
        <v>15</v>
      </c>
      <c r="B42" s="10" t="s">
        <v>1007</v>
      </c>
      <c r="C42" s="10" t="s">
        <v>79</v>
      </c>
      <c r="E42" s="9">
        <v>1979</v>
      </c>
      <c r="F42" s="21">
        <v>0.052800925925925925</v>
      </c>
      <c r="G42" s="116" t="s">
        <v>1047</v>
      </c>
      <c r="H42" s="265">
        <v>0</v>
      </c>
    </row>
    <row r="43" spans="1:8" ht="15.75">
      <c r="A43" s="265">
        <v>16</v>
      </c>
      <c r="B43" s="10" t="s">
        <v>1048</v>
      </c>
      <c r="C43" s="10" t="s">
        <v>1049</v>
      </c>
      <c r="E43" s="9">
        <v>2004</v>
      </c>
      <c r="G43" s="9" t="s">
        <v>220</v>
      </c>
      <c r="H43" s="265">
        <v>0</v>
      </c>
    </row>
    <row r="44" spans="1:8" ht="15.75">
      <c r="A44" s="265">
        <v>17</v>
      </c>
      <c r="B44" s="10" t="s">
        <v>115</v>
      </c>
      <c r="C44" s="10" t="s">
        <v>79</v>
      </c>
      <c r="D44" s="9" t="s">
        <v>40</v>
      </c>
      <c r="E44" s="9">
        <v>2003</v>
      </c>
      <c r="G44" s="9" t="s">
        <v>220</v>
      </c>
      <c r="H44" s="265">
        <v>0</v>
      </c>
    </row>
    <row r="45" spans="1:8" ht="15.75">
      <c r="A45" s="265">
        <v>18</v>
      </c>
      <c r="B45" s="10" t="s">
        <v>113</v>
      </c>
      <c r="C45" s="10" t="s">
        <v>81</v>
      </c>
      <c r="D45" s="9" t="s">
        <v>15</v>
      </c>
      <c r="E45" s="9">
        <v>2004</v>
      </c>
      <c r="G45" s="9" t="s">
        <v>220</v>
      </c>
      <c r="H45" s="265">
        <v>0</v>
      </c>
    </row>
    <row r="46" spans="1:8" ht="15.75">
      <c r="A46" s="265">
        <v>19</v>
      </c>
      <c r="B46" s="10" t="s">
        <v>455</v>
      </c>
      <c r="C46" s="10" t="s">
        <v>87</v>
      </c>
      <c r="D46" s="9" t="s">
        <v>40</v>
      </c>
      <c r="E46" s="9">
        <v>2004</v>
      </c>
      <c r="G46" s="9" t="s">
        <v>220</v>
      </c>
      <c r="H46" s="265">
        <v>0</v>
      </c>
    </row>
    <row r="47" ht="15.75">
      <c r="H47" s="10"/>
    </row>
    <row r="48" spans="1:8" ht="15.75">
      <c r="A48" s="269" t="s">
        <v>1050</v>
      </c>
      <c r="B48" s="10" t="s">
        <v>1051</v>
      </c>
      <c r="H48" s="10"/>
    </row>
    <row r="49" spans="1:8" ht="15.75">
      <c r="A49" s="265">
        <v>1</v>
      </c>
      <c r="B49" s="10" t="s">
        <v>211</v>
      </c>
      <c r="C49" s="10" t="s">
        <v>1003</v>
      </c>
      <c r="D49" s="9" t="s">
        <v>84</v>
      </c>
      <c r="E49" s="9">
        <v>2002</v>
      </c>
      <c r="F49" s="21">
        <v>0.03512731481481481</v>
      </c>
      <c r="G49" s="9">
        <v>1</v>
      </c>
      <c r="H49" s="265">
        <v>100</v>
      </c>
    </row>
    <row r="50" spans="1:8" ht="15.75">
      <c r="A50" s="265">
        <v>2</v>
      </c>
      <c r="B50" s="10" t="s">
        <v>29</v>
      </c>
      <c r="C50" s="10" t="s">
        <v>79</v>
      </c>
      <c r="D50" s="9" t="s">
        <v>2</v>
      </c>
      <c r="E50" s="9">
        <v>2002</v>
      </c>
      <c r="F50" s="21">
        <v>0.035694444444444445</v>
      </c>
      <c r="G50" s="9">
        <v>2</v>
      </c>
      <c r="H50" s="265">
        <v>98.39</v>
      </c>
    </row>
    <row r="51" spans="1:8" ht="15.75">
      <c r="A51" s="265">
        <v>3</v>
      </c>
      <c r="B51" s="10" t="s">
        <v>23</v>
      </c>
      <c r="C51" s="10" t="s">
        <v>1003</v>
      </c>
      <c r="D51" s="9" t="s">
        <v>1</v>
      </c>
      <c r="E51" s="9">
        <v>2001</v>
      </c>
      <c r="F51" s="21">
        <v>0.03606481481481481</v>
      </c>
      <c r="G51" s="9">
        <v>3</v>
      </c>
      <c r="H51" s="265">
        <v>97.33</v>
      </c>
    </row>
    <row r="52" spans="1:8" ht="15.75">
      <c r="A52" s="265">
        <v>4</v>
      </c>
      <c r="B52" s="10" t="s">
        <v>25</v>
      </c>
      <c r="C52" s="10" t="s">
        <v>121</v>
      </c>
      <c r="D52" s="9" t="s">
        <v>1</v>
      </c>
      <c r="E52" s="9">
        <v>2001</v>
      </c>
      <c r="F52" s="21">
        <v>0.03649305555555555</v>
      </c>
      <c r="G52" s="9">
        <v>4</v>
      </c>
      <c r="H52" s="265">
        <v>96.11</v>
      </c>
    </row>
    <row r="53" spans="1:8" ht="15.75">
      <c r="A53" s="265">
        <v>5</v>
      </c>
      <c r="B53" s="10" t="s">
        <v>28</v>
      </c>
      <c r="C53" s="10" t="s">
        <v>79</v>
      </c>
      <c r="D53" s="9" t="s">
        <v>1</v>
      </c>
      <c r="E53" s="9">
        <v>2001</v>
      </c>
      <c r="F53" s="21">
        <v>0.03688657407407408</v>
      </c>
      <c r="G53" s="9">
        <v>5</v>
      </c>
      <c r="H53" s="265">
        <v>94.99</v>
      </c>
    </row>
    <row r="54" spans="1:8" ht="15.75">
      <c r="A54" s="265">
        <v>6</v>
      </c>
      <c r="B54" s="10" t="s">
        <v>27</v>
      </c>
      <c r="C54" s="10" t="s">
        <v>121</v>
      </c>
      <c r="D54" s="9" t="s">
        <v>2</v>
      </c>
      <c r="E54" s="9">
        <v>2001</v>
      </c>
      <c r="F54" s="21">
        <v>0.03753472222222222</v>
      </c>
      <c r="G54" s="9">
        <v>6</v>
      </c>
      <c r="H54" s="265">
        <v>93.15</v>
      </c>
    </row>
    <row r="55" spans="1:8" ht="15.75">
      <c r="A55" s="265">
        <v>7</v>
      </c>
      <c r="B55" s="10" t="s">
        <v>1052</v>
      </c>
      <c r="C55" s="10" t="s">
        <v>1053</v>
      </c>
      <c r="D55" s="9" t="s">
        <v>1</v>
      </c>
      <c r="E55" s="9">
        <v>2001</v>
      </c>
      <c r="F55" s="21">
        <v>0.03899305555555555</v>
      </c>
      <c r="G55" s="9">
        <v>7</v>
      </c>
      <c r="H55" s="265">
        <v>89</v>
      </c>
    </row>
    <row r="56" spans="1:8" ht="15.75">
      <c r="A56" s="265">
        <v>8</v>
      </c>
      <c r="B56" s="10" t="s">
        <v>207</v>
      </c>
      <c r="C56" s="10" t="s">
        <v>1002</v>
      </c>
      <c r="D56" s="9" t="s">
        <v>2</v>
      </c>
      <c r="E56" s="9">
        <v>2001</v>
      </c>
      <c r="F56" s="21">
        <v>0.03972222222222222</v>
      </c>
      <c r="G56" s="9">
        <v>8</v>
      </c>
      <c r="H56" s="265">
        <v>86.92</v>
      </c>
    </row>
    <row r="57" spans="1:8" ht="15.75">
      <c r="A57" s="265">
        <v>9</v>
      </c>
      <c r="B57" s="10" t="s">
        <v>1054</v>
      </c>
      <c r="C57" s="10" t="s">
        <v>87</v>
      </c>
      <c r="D57" s="9" t="s">
        <v>2</v>
      </c>
      <c r="E57" s="9">
        <v>2002</v>
      </c>
      <c r="F57" s="21">
        <v>0.04065972222222222</v>
      </c>
      <c r="G57" s="9">
        <v>9</v>
      </c>
      <c r="H57" s="265">
        <v>84.25</v>
      </c>
    </row>
    <row r="58" spans="1:8" ht="15.75">
      <c r="A58" s="265">
        <v>10</v>
      </c>
      <c r="B58" s="10" t="s">
        <v>32</v>
      </c>
      <c r="C58" s="10" t="s">
        <v>121</v>
      </c>
      <c r="D58" s="9" t="s">
        <v>2</v>
      </c>
      <c r="E58" s="9">
        <v>2001</v>
      </c>
      <c r="F58" s="21">
        <v>0.042743055555555555</v>
      </c>
      <c r="G58" s="9">
        <v>10</v>
      </c>
      <c r="H58" s="265">
        <v>78.32</v>
      </c>
    </row>
    <row r="59" spans="1:8" ht="15.75">
      <c r="A59" s="265">
        <v>11</v>
      </c>
      <c r="B59" s="10" t="s">
        <v>208</v>
      </c>
      <c r="C59" s="10" t="s">
        <v>121</v>
      </c>
      <c r="D59" s="9" t="s">
        <v>1</v>
      </c>
      <c r="E59" s="9">
        <v>2001</v>
      </c>
      <c r="F59" s="21">
        <v>0.05209490740740741</v>
      </c>
      <c r="G59" s="9">
        <v>11</v>
      </c>
      <c r="H59" s="265">
        <v>51.7</v>
      </c>
    </row>
    <row r="60" spans="1:8" ht="15.75">
      <c r="A60" s="265">
        <v>12</v>
      </c>
      <c r="B60" s="10" t="s">
        <v>210</v>
      </c>
      <c r="C60" s="10" t="s">
        <v>87</v>
      </c>
      <c r="D60" s="9" t="s">
        <v>2</v>
      </c>
      <c r="E60" s="9">
        <v>2002</v>
      </c>
      <c r="F60" s="21">
        <v>0.05762731481481481</v>
      </c>
      <c r="G60" s="9">
        <v>12</v>
      </c>
      <c r="H60" s="265">
        <v>35.95</v>
      </c>
    </row>
    <row r="61" spans="1:8" ht="15.75">
      <c r="A61" s="265">
        <v>13</v>
      </c>
      <c r="B61" s="10" t="s">
        <v>31</v>
      </c>
      <c r="C61" s="10" t="s">
        <v>1002</v>
      </c>
      <c r="D61" s="9" t="s">
        <v>1</v>
      </c>
      <c r="E61" s="9">
        <v>2002</v>
      </c>
      <c r="F61" s="21">
        <v>0.05833333333333333</v>
      </c>
      <c r="G61" s="9">
        <v>13</v>
      </c>
      <c r="H61" s="265">
        <v>33.94</v>
      </c>
    </row>
    <row r="62" spans="1:8" ht="15.75">
      <c r="A62" s="265">
        <v>14</v>
      </c>
      <c r="B62" s="10" t="s">
        <v>1055</v>
      </c>
      <c r="C62" s="10" t="s">
        <v>79</v>
      </c>
      <c r="D62" s="9" t="s">
        <v>82</v>
      </c>
      <c r="E62" s="9">
        <v>2001</v>
      </c>
      <c r="G62" s="9" t="s">
        <v>220</v>
      </c>
      <c r="H62" s="10"/>
    </row>
    <row r="63" ht="15.75">
      <c r="H63" s="10"/>
    </row>
    <row r="64" spans="1:8" ht="15.75">
      <c r="A64" s="269" t="s">
        <v>1056</v>
      </c>
      <c r="B64" s="271" t="s">
        <v>51</v>
      </c>
      <c r="C64" s="10" t="s">
        <v>1057</v>
      </c>
      <c r="H64" s="10"/>
    </row>
    <row r="65" spans="1:8" ht="15.75">
      <c r="A65" s="265">
        <v>1</v>
      </c>
      <c r="B65" s="192" t="s">
        <v>1058</v>
      </c>
      <c r="C65" s="192" t="s">
        <v>121</v>
      </c>
      <c r="D65" s="272" t="s">
        <v>1059</v>
      </c>
      <c r="E65" s="272">
        <v>1997</v>
      </c>
      <c r="F65" s="273">
        <v>0.04836805555555556</v>
      </c>
      <c r="G65" s="272">
        <v>1</v>
      </c>
      <c r="H65" s="272">
        <v>100</v>
      </c>
    </row>
    <row r="66" spans="1:8" ht="15.75">
      <c r="A66" s="265">
        <v>2</v>
      </c>
      <c r="B66" s="192" t="s">
        <v>206</v>
      </c>
      <c r="C66" s="192" t="s">
        <v>79</v>
      </c>
      <c r="D66" s="272" t="s">
        <v>1</v>
      </c>
      <c r="E66" s="272">
        <v>2000</v>
      </c>
      <c r="F66" s="273">
        <v>0.06282407407407407</v>
      </c>
      <c r="G66" s="272">
        <v>2</v>
      </c>
      <c r="H66" s="272">
        <v>70.11</v>
      </c>
    </row>
    <row r="67" spans="2:8" ht="15.75">
      <c r="B67" s="192"/>
      <c r="C67" s="192"/>
      <c r="D67" s="272"/>
      <c r="E67" s="272"/>
      <c r="F67" s="272"/>
      <c r="G67" s="272"/>
      <c r="H67" s="272"/>
    </row>
    <row r="68" ht="15.75">
      <c r="H68" s="10"/>
    </row>
    <row r="69" spans="1:8" ht="15.75">
      <c r="A69" s="269" t="s">
        <v>1062</v>
      </c>
      <c r="B69" s="10" t="s">
        <v>1063</v>
      </c>
      <c r="H69" s="10"/>
    </row>
    <row r="70" spans="1:8" ht="15.75">
      <c r="A70" s="265">
        <v>1</v>
      </c>
      <c r="B70" s="10" t="s">
        <v>126</v>
      </c>
      <c r="C70" s="10" t="s">
        <v>87</v>
      </c>
      <c r="D70" s="9" t="s">
        <v>40</v>
      </c>
      <c r="E70" s="9">
        <v>2006</v>
      </c>
      <c r="F70" s="21">
        <v>0.01</v>
      </c>
      <c r="G70" s="9">
        <v>1</v>
      </c>
      <c r="H70" s="265">
        <v>100</v>
      </c>
    </row>
    <row r="71" spans="1:8" ht="15.75">
      <c r="A71" s="265">
        <v>2</v>
      </c>
      <c r="B71" s="10" t="s">
        <v>137</v>
      </c>
      <c r="C71" s="10" t="s">
        <v>81</v>
      </c>
      <c r="D71" s="9" t="s">
        <v>84</v>
      </c>
      <c r="E71" s="9">
        <v>2005</v>
      </c>
      <c r="F71" s="21">
        <v>0.01085648148148148</v>
      </c>
      <c r="G71" s="9">
        <v>2</v>
      </c>
      <c r="H71" s="265">
        <v>91.44</v>
      </c>
    </row>
    <row r="72" spans="1:8" ht="15.75">
      <c r="A72" s="265">
        <v>3</v>
      </c>
      <c r="B72" s="10" t="s">
        <v>141</v>
      </c>
      <c r="C72" s="10" t="s">
        <v>121</v>
      </c>
      <c r="D72" s="9" t="s">
        <v>40</v>
      </c>
      <c r="E72" s="9">
        <v>2006</v>
      </c>
      <c r="F72" s="21">
        <v>0.012465277777777777</v>
      </c>
      <c r="G72" s="9">
        <v>3</v>
      </c>
      <c r="H72" s="265">
        <v>75.35</v>
      </c>
    </row>
    <row r="73" spans="1:8" ht="15.75">
      <c r="A73" s="265">
        <v>4</v>
      </c>
      <c r="B73" s="10" t="s">
        <v>142</v>
      </c>
      <c r="C73" s="10" t="s">
        <v>121</v>
      </c>
      <c r="D73" s="9" t="s">
        <v>40</v>
      </c>
      <c r="E73" s="9">
        <v>2005</v>
      </c>
      <c r="F73" s="21">
        <v>0.01267361111111111</v>
      </c>
      <c r="G73" s="9">
        <v>4</v>
      </c>
      <c r="H73" s="265">
        <v>73.26</v>
      </c>
    </row>
    <row r="74" spans="1:8" ht="15.75">
      <c r="A74" s="265">
        <v>5</v>
      </c>
      <c r="B74" s="10" t="s">
        <v>1014</v>
      </c>
      <c r="C74" s="10" t="s">
        <v>79</v>
      </c>
      <c r="E74" s="9">
        <v>2006</v>
      </c>
      <c r="F74" s="21">
        <v>0.013449074074074073</v>
      </c>
      <c r="G74" s="9">
        <v>5</v>
      </c>
      <c r="H74" s="265">
        <v>65.51</v>
      </c>
    </row>
    <row r="75" spans="1:8" ht="15.75">
      <c r="A75" s="265">
        <v>6</v>
      </c>
      <c r="B75" s="10" t="s">
        <v>128</v>
      </c>
      <c r="C75" s="10" t="s">
        <v>1003</v>
      </c>
      <c r="D75" s="9" t="s">
        <v>82</v>
      </c>
      <c r="E75" s="9">
        <v>2007</v>
      </c>
      <c r="F75" s="21">
        <v>0.014849537037037036</v>
      </c>
      <c r="G75" s="9">
        <v>6</v>
      </c>
      <c r="H75" s="265">
        <v>51.5</v>
      </c>
    </row>
    <row r="76" spans="1:8" ht="15.75">
      <c r="A76" s="265">
        <v>7</v>
      </c>
      <c r="B76" s="10" t="s">
        <v>1008</v>
      </c>
      <c r="C76" s="10" t="s">
        <v>81</v>
      </c>
      <c r="D76" s="9" t="s">
        <v>84</v>
      </c>
      <c r="E76" s="9">
        <v>2006</v>
      </c>
      <c r="F76" s="21">
        <v>0.017037037037037038</v>
      </c>
      <c r="G76" s="9">
        <v>7</v>
      </c>
      <c r="H76" s="265">
        <v>29.63</v>
      </c>
    </row>
    <row r="77" spans="1:8" ht="15.75">
      <c r="A77" s="265">
        <v>8</v>
      </c>
      <c r="B77" s="10" t="s">
        <v>1015</v>
      </c>
      <c r="C77" s="10" t="s">
        <v>79</v>
      </c>
      <c r="D77" s="9" t="s">
        <v>82</v>
      </c>
      <c r="E77" s="9">
        <v>2005</v>
      </c>
      <c r="F77" s="21">
        <v>0.017407407407407406</v>
      </c>
      <c r="G77" s="9">
        <v>8</v>
      </c>
      <c r="H77" s="265">
        <v>25.93</v>
      </c>
    </row>
    <row r="78" spans="1:8" ht="15.75">
      <c r="A78" s="265">
        <v>9</v>
      </c>
      <c r="B78" s="10" t="s">
        <v>129</v>
      </c>
      <c r="C78" s="10" t="s">
        <v>87</v>
      </c>
      <c r="D78" s="9" t="s">
        <v>40</v>
      </c>
      <c r="E78" s="9">
        <v>2006</v>
      </c>
      <c r="F78" s="21">
        <v>0.017546296296296296</v>
      </c>
      <c r="G78" s="9">
        <v>9</v>
      </c>
      <c r="H78" s="265">
        <v>24.54</v>
      </c>
    </row>
    <row r="79" spans="1:8" ht="15.75">
      <c r="A79" s="265">
        <v>10</v>
      </c>
      <c r="B79" s="10" t="s">
        <v>1012</v>
      </c>
      <c r="C79" s="10" t="s">
        <v>79</v>
      </c>
      <c r="D79" s="9" t="s">
        <v>82</v>
      </c>
      <c r="E79" s="9">
        <v>2006</v>
      </c>
      <c r="F79" s="21">
        <v>0.0184375</v>
      </c>
      <c r="G79" s="9">
        <v>10</v>
      </c>
      <c r="H79" s="265">
        <v>15.63</v>
      </c>
    </row>
    <row r="80" spans="1:8" ht="15.75">
      <c r="A80" s="265">
        <v>11</v>
      </c>
      <c r="B80" s="10" t="s">
        <v>154</v>
      </c>
      <c r="C80" s="10" t="s">
        <v>1003</v>
      </c>
      <c r="D80" s="9" t="s">
        <v>82</v>
      </c>
      <c r="E80" s="9">
        <v>2005</v>
      </c>
      <c r="F80" s="21">
        <v>0.018506944444444444</v>
      </c>
      <c r="G80" s="9">
        <v>11</v>
      </c>
      <c r="H80" s="265">
        <v>14.93</v>
      </c>
    </row>
    <row r="81" spans="1:8" ht="15.75">
      <c r="A81" s="265">
        <v>12</v>
      </c>
      <c r="B81" s="10" t="s">
        <v>1064</v>
      </c>
      <c r="C81" s="10" t="s">
        <v>87</v>
      </c>
      <c r="D81" s="9" t="s">
        <v>82</v>
      </c>
      <c r="E81" s="9">
        <v>2006</v>
      </c>
      <c r="F81" s="21">
        <v>0.01915509259259259</v>
      </c>
      <c r="G81" s="9">
        <v>12</v>
      </c>
      <c r="H81" s="265">
        <v>8.45</v>
      </c>
    </row>
    <row r="82" spans="1:8" ht="15.75">
      <c r="A82" s="265">
        <v>13</v>
      </c>
      <c r="B82" s="10" t="s">
        <v>133</v>
      </c>
      <c r="C82" s="10" t="s">
        <v>79</v>
      </c>
      <c r="D82" s="9" t="s">
        <v>82</v>
      </c>
      <c r="E82" s="9">
        <v>2006</v>
      </c>
      <c r="F82" s="21">
        <v>0.01989583333333333</v>
      </c>
      <c r="G82" s="9">
        <v>13</v>
      </c>
      <c r="H82" s="265">
        <v>1.04</v>
      </c>
    </row>
    <row r="83" spans="1:8" ht="15.75">
      <c r="A83" s="265">
        <v>14</v>
      </c>
      <c r="B83" s="10" t="s">
        <v>130</v>
      </c>
      <c r="C83" s="10" t="s">
        <v>87</v>
      </c>
      <c r="D83" s="9" t="s">
        <v>40</v>
      </c>
      <c r="E83" s="9">
        <v>2004</v>
      </c>
      <c r="F83" s="21">
        <v>0.02013888888888889</v>
      </c>
      <c r="G83" s="9">
        <v>14</v>
      </c>
      <c r="H83" s="265">
        <v>0</v>
      </c>
    </row>
    <row r="84" spans="1:8" ht="15.75">
      <c r="A84" s="265">
        <v>15</v>
      </c>
      <c r="B84" s="10" t="s">
        <v>159</v>
      </c>
      <c r="C84" s="10" t="s">
        <v>121</v>
      </c>
      <c r="D84" s="9" t="s">
        <v>40</v>
      </c>
      <c r="E84" s="9">
        <v>2006</v>
      </c>
      <c r="F84" s="21">
        <v>0.020601851851851854</v>
      </c>
      <c r="G84" s="9">
        <v>15</v>
      </c>
      <c r="H84" s="265">
        <v>0</v>
      </c>
    </row>
    <row r="85" spans="1:8" ht="15.75">
      <c r="A85" s="265">
        <v>16</v>
      </c>
      <c r="B85" s="10" t="s">
        <v>140</v>
      </c>
      <c r="C85" s="10" t="s">
        <v>1002</v>
      </c>
      <c r="D85" s="9" t="s">
        <v>40</v>
      </c>
      <c r="E85" s="9">
        <v>2005</v>
      </c>
      <c r="F85" s="21">
        <v>0.020729166666666667</v>
      </c>
      <c r="G85" s="9">
        <v>16</v>
      </c>
      <c r="H85" s="265">
        <v>0</v>
      </c>
    </row>
    <row r="86" spans="1:8" ht="15.75">
      <c r="A86" s="265">
        <v>17</v>
      </c>
      <c r="B86" s="10" t="s">
        <v>161</v>
      </c>
      <c r="C86" s="10" t="s">
        <v>121</v>
      </c>
      <c r="D86" s="9" t="s">
        <v>82</v>
      </c>
      <c r="E86" s="9">
        <v>2007</v>
      </c>
      <c r="F86" s="21">
        <v>0.020810185185185185</v>
      </c>
      <c r="G86" s="9">
        <v>17</v>
      </c>
      <c r="H86" s="265">
        <v>0</v>
      </c>
    </row>
    <row r="87" spans="1:8" ht="15.75">
      <c r="A87" s="265">
        <v>18</v>
      </c>
      <c r="B87" s="10" t="s">
        <v>123</v>
      </c>
      <c r="C87" s="10" t="s">
        <v>124</v>
      </c>
      <c r="D87" s="9" t="s">
        <v>40</v>
      </c>
      <c r="E87" s="9">
        <v>2006</v>
      </c>
      <c r="F87" s="21">
        <v>0.021678240740740738</v>
      </c>
      <c r="G87" s="9">
        <v>18</v>
      </c>
      <c r="H87" s="265">
        <v>0</v>
      </c>
    </row>
    <row r="88" spans="1:8" ht="15.75">
      <c r="A88" s="265">
        <v>19</v>
      </c>
      <c r="B88" s="10" t="s">
        <v>1009</v>
      </c>
      <c r="C88" s="10" t="s">
        <v>81</v>
      </c>
      <c r="D88" s="9" t="s">
        <v>82</v>
      </c>
      <c r="E88" s="9">
        <v>2006</v>
      </c>
      <c r="F88" s="21">
        <v>0.02175925925925926</v>
      </c>
      <c r="G88" s="9">
        <v>19</v>
      </c>
      <c r="H88" s="265">
        <v>0</v>
      </c>
    </row>
    <row r="89" spans="1:8" ht="15.75">
      <c r="A89" s="265">
        <v>20</v>
      </c>
      <c r="B89" s="10" t="s">
        <v>147</v>
      </c>
      <c r="C89" s="10" t="s">
        <v>121</v>
      </c>
      <c r="D89" s="9" t="s">
        <v>84</v>
      </c>
      <c r="E89" s="9">
        <v>2006</v>
      </c>
      <c r="F89" s="21">
        <v>0.022662037037037036</v>
      </c>
      <c r="G89" s="9">
        <v>20</v>
      </c>
      <c r="H89" s="265">
        <v>0</v>
      </c>
    </row>
    <row r="90" spans="1:8" ht="15.75">
      <c r="A90" s="265">
        <v>21</v>
      </c>
      <c r="B90" s="10" t="s">
        <v>197</v>
      </c>
      <c r="C90" s="10" t="s">
        <v>1002</v>
      </c>
      <c r="D90" s="9" t="s">
        <v>82</v>
      </c>
      <c r="E90" s="144">
        <v>2004</v>
      </c>
      <c r="F90" s="21">
        <v>0.022673611111111113</v>
      </c>
      <c r="G90" s="144" t="s">
        <v>1047</v>
      </c>
      <c r="H90" s="265">
        <v>0</v>
      </c>
    </row>
    <row r="91" spans="1:8" ht="15.75">
      <c r="A91" s="265">
        <v>22</v>
      </c>
      <c r="B91" s="10" t="s">
        <v>152</v>
      </c>
      <c r="C91" s="10" t="s">
        <v>94</v>
      </c>
      <c r="E91" s="9">
        <v>2006</v>
      </c>
      <c r="F91" s="21">
        <v>0.023298611111111107</v>
      </c>
      <c r="G91" s="9">
        <v>22</v>
      </c>
      <c r="H91" s="265">
        <v>0</v>
      </c>
    </row>
    <row r="92" spans="1:8" ht="15.75">
      <c r="A92" s="265">
        <v>23</v>
      </c>
      <c r="B92" s="10" t="s">
        <v>1065</v>
      </c>
      <c r="C92" s="10" t="s">
        <v>1003</v>
      </c>
      <c r="D92" s="9" t="s">
        <v>84</v>
      </c>
      <c r="E92" s="9">
        <v>2007</v>
      </c>
      <c r="F92" s="21">
        <v>0.023634259259259258</v>
      </c>
      <c r="G92" s="9">
        <v>23</v>
      </c>
      <c r="H92" s="265">
        <v>0</v>
      </c>
    </row>
    <row r="93" spans="1:8" ht="15.75">
      <c r="A93" s="265">
        <v>24</v>
      </c>
      <c r="B93" s="10" t="s">
        <v>1066</v>
      </c>
      <c r="C93" s="10" t="s">
        <v>81</v>
      </c>
      <c r="D93" s="9" t="s">
        <v>82</v>
      </c>
      <c r="E93" s="9">
        <v>2005</v>
      </c>
      <c r="F93" s="21">
        <v>0.02431712962962963</v>
      </c>
      <c r="G93" s="9">
        <v>24</v>
      </c>
      <c r="H93" s="265">
        <v>0</v>
      </c>
    </row>
    <row r="94" spans="1:8" ht="15.75">
      <c r="A94" s="265">
        <v>25</v>
      </c>
      <c r="B94" s="10" t="s">
        <v>143</v>
      </c>
      <c r="C94" s="10" t="s">
        <v>121</v>
      </c>
      <c r="D94" s="9" t="s">
        <v>84</v>
      </c>
      <c r="E94" s="9">
        <v>2008</v>
      </c>
      <c r="F94" s="21">
        <v>0.024351851851851857</v>
      </c>
      <c r="G94" s="9">
        <v>25</v>
      </c>
      <c r="H94" s="265">
        <v>0</v>
      </c>
    </row>
    <row r="95" spans="1:8" ht="15.75">
      <c r="A95" s="265">
        <v>26</v>
      </c>
      <c r="B95" s="10" t="s">
        <v>1016</v>
      </c>
      <c r="C95" s="10" t="s">
        <v>87</v>
      </c>
      <c r="D95" s="9" t="s">
        <v>84</v>
      </c>
      <c r="E95" s="9">
        <v>2007</v>
      </c>
      <c r="F95" s="21">
        <v>0.025729166666666664</v>
      </c>
      <c r="G95" s="9">
        <v>26</v>
      </c>
      <c r="H95" s="265">
        <v>0</v>
      </c>
    </row>
    <row r="96" spans="1:8" ht="15.75">
      <c r="A96" s="265">
        <v>27</v>
      </c>
      <c r="B96" s="10" t="s">
        <v>150</v>
      </c>
      <c r="C96" s="10" t="s">
        <v>81</v>
      </c>
      <c r="D96" s="9" t="s">
        <v>84</v>
      </c>
      <c r="E96" s="9">
        <v>2005</v>
      </c>
      <c r="F96" s="21">
        <v>0.026377314814814815</v>
      </c>
      <c r="G96" s="9">
        <v>27</v>
      </c>
      <c r="H96" s="265">
        <v>0</v>
      </c>
    </row>
    <row r="97" spans="1:8" ht="15.75">
      <c r="A97" s="265">
        <v>28</v>
      </c>
      <c r="B97" s="10" t="s">
        <v>125</v>
      </c>
      <c r="C97" s="10" t="s">
        <v>81</v>
      </c>
      <c r="D97" s="9" t="s">
        <v>40</v>
      </c>
      <c r="E97" s="9">
        <v>2005</v>
      </c>
      <c r="F97" s="21">
        <v>0.027129629629629632</v>
      </c>
      <c r="G97" s="9">
        <v>28</v>
      </c>
      <c r="H97" s="265">
        <v>0</v>
      </c>
    </row>
    <row r="98" spans="1:8" ht="15.75">
      <c r="A98" s="265">
        <v>29</v>
      </c>
      <c r="B98" s="10" t="s">
        <v>127</v>
      </c>
      <c r="C98" s="10" t="s">
        <v>87</v>
      </c>
      <c r="D98" s="9" t="s">
        <v>84</v>
      </c>
      <c r="E98" s="9">
        <v>2005</v>
      </c>
      <c r="F98" s="21">
        <v>0.027164351851851853</v>
      </c>
      <c r="G98" s="9">
        <v>29</v>
      </c>
      <c r="H98" s="265">
        <v>0</v>
      </c>
    </row>
    <row r="99" spans="1:8" ht="15.75">
      <c r="A99" s="265">
        <v>30</v>
      </c>
      <c r="B99" s="10" t="s">
        <v>136</v>
      </c>
      <c r="C99" s="10" t="s">
        <v>87</v>
      </c>
      <c r="D99" s="9" t="s">
        <v>84</v>
      </c>
      <c r="E99" s="9">
        <v>2006</v>
      </c>
      <c r="F99" s="21">
        <v>0.027488425925925927</v>
      </c>
      <c r="G99" s="9">
        <v>30</v>
      </c>
      <c r="H99" s="265">
        <v>0</v>
      </c>
    </row>
    <row r="100" spans="1:8" ht="15.75">
      <c r="A100" s="265">
        <v>31</v>
      </c>
      <c r="B100" s="10" t="s">
        <v>1067</v>
      </c>
      <c r="C100" s="10" t="s">
        <v>1061</v>
      </c>
      <c r="E100" s="9">
        <v>2006</v>
      </c>
      <c r="F100" s="21">
        <v>0.02774305555555556</v>
      </c>
      <c r="G100" s="9">
        <v>31</v>
      </c>
      <c r="H100" s="265">
        <v>0</v>
      </c>
    </row>
    <row r="101" spans="1:8" ht="15.75">
      <c r="A101" s="265">
        <v>32</v>
      </c>
      <c r="B101" s="10" t="s">
        <v>131</v>
      </c>
      <c r="C101" s="10" t="s">
        <v>79</v>
      </c>
      <c r="D101" s="9" t="s">
        <v>84</v>
      </c>
      <c r="E101" s="9">
        <v>2007</v>
      </c>
      <c r="F101" s="21">
        <v>0.029583333333333336</v>
      </c>
      <c r="G101" s="9">
        <v>32</v>
      </c>
      <c r="H101" s="265">
        <v>0</v>
      </c>
    </row>
    <row r="102" spans="1:8" ht="15.75">
      <c r="A102" s="265">
        <v>33</v>
      </c>
      <c r="B102" s="10" t="s">
        <v>153</v>
      </c>
      <c r="C102" s="10" t="s">
        <v>124</v>
      </c>
      <c r="D102" s="9" t="s">
        <v>82</v>
      </c>
      <c r="E102" s="9">
        <v>2005</v>
      </c>
      <c r="F102" s="21">
        <v>0.03072916666666667</v>
      </c>
      <c r="G102" s="9">
        <v>33</v>
      </c>
      <c r="H102" s="265">
        <v>0</v>
      </c>
    </row>
    <row r="103" spans="1:8" ht="15.75">
      <c r="A103" s="265">
        <v>34</v>
      </c>
      <c r="B103" s="10" t="s">
        <v>1011</v>
      </c>
      <c r="C103" s="10" t="s">
        <v>79</v>
      </c>
      <c r="D103" s="9" t="s">
        <v>82</v>
      </c>
      <c r="E103" s="9">
        <v>2006</v>
      </c>
      <c r="F103" s="21">
        <v>0.0321875</v>
      </c>
      <c r="G103" s="9">
        <v>34</v>
      </c>
      <c r="H103" s="265">
        <v>0</v>
      </c>
    </row>
    <row r="104" spans="1:8" ht="15.75">
      <c r="A104" s="265">
        <v>35</v>
      </c>
      <c r="B104" s="10" t="s">
        <v>160</v>
      </c>
      <c r="C104" s="10" t="s">
        <v>1003</v>
      </c>
      <c r="D104" s="9" t="s">
        <v>82</v>
      </c>
      <c r="E104" s="9">
        <v>2007</v>
      </c>
      <c r="F104" s="21">
        <v>0.036238425925925924</v>
      </c>
      <c r="G104" s="9">
        <v>35</v>
      </c>
      <c r="H104" s="265">
        <v>0</v>
      </c>
    </row>
    <row r="105" spans="1:8" ht="15.75">
      <c r="A105" s="265">
        <v>36</v>
      </c>
      <c r="B105" s="10" t="s">
        <v>1068</v>
      </c>
      <c r="C105" s="10" t="s">
        <v>1061</v>
      </c>
      <c r="E105" s="9">
        <v>2006</v>
      </c>
      <c r="F105" s="21">
        <v>0.03755787037037037</v>
      </c>
      <c r="G105" s="9">
        <v>36</v>
      </c>
      <c r="H105" s="265">
        <v>0</v>
      </c>
    </row>
    <row r="106" spans="1:8" ht="15.75">
      <c r="A106" s="265">
        <v>37</v>
      </c>
      <c r="B106" s="10" t="s">
        <v>148</v>
      </c>
      <c r="C106" s="10" t="s">
        <v>124</v>
      </c>
      <c r="D106" s="9" t="s">
        <v>82</v>
      </c>
      <c r="E106" s="9">
        <v>2006</v>
      </c>
      <c r="F106" s="21">
        <v>0.03760416666666667</v>
      </c>
      <c r="G106" s="9">
        <v>37</v>
      </c>
      <c r="H106" s="265">
        <v>0</v>
      </c>
    </row>
    <row r="107" spans="1:8" ht="15.75">
      <c r="A107" s="265">
        <v>38</v>
      </c>
      <c r="B107" s="10" t="s">
        <v>1010</v>
      </c>
      <c r="C107" s="10" t="s">
        <v>79</v>
      </c>
      <c r="D107" s="9" t="s">
        <v>84</v>
      </c>
      <c r="E107" s="9">
        <v>2006</v>
      </c>
      <c r="F107" s="21">
        <v>0.03922453703703704</v>
      </c>
      <c r="G107" s="9">
        <v>38</v>
      </c>
      <c r="H107" s="265">
        <v>0</v>
      </c>
    </row>
    <row r="108" spans="1:8" ht="15.75">
      <c r="A108" s="265">
        <v>39</v>
      </c>
      <c r="B108" s="10" t="s">
        <v>158</v>
      </c>
      <c r="C108" s="10" t="s">
        <v>94</v>
      </c>
      <c r="E108" s="9">
        <v>2006</v>
      </c>
      <c r="F108" s="21">
        <v>0.039699074074074074</v>
      </c>
      <c r="G108" s="9">
        <v>39</v>
      </c>
      <c r="H108" s="265">
        <v>0</v>
      </c>
    </row>
    <row r="109" spans="1:8" ht="15.75">
      <c r="A109" s="265">
        <v>40</v>
      </c>
      <c r="B109" s="10" t="s">
        <v>1069</v>
      </c>
      <c r="C109" s="10" t="s">
        <v>1060</v>
      </c>
      <c r="E109" s="9">
        <v>2005</v>
      </c>
      <c r="F109" s="21">
        <v>0.046724537037037044</v>
      </c>
      <c r="G109" s="9">
        <v>40</v>
      </c>
      <c r="H109" s="265">
        <v>0</v>
      </c>
    </row>
    <row r="110" spans="1:8" ht="15.75">
      <c r="A110" s="265">
        <v>41</v>
      </c>
      <c r="B110" s="10" t="s">
        <v>157</v>
      </c>
      <c r="C110" s="10" t="s">
        <v>94</v>
      </c>
      <c r="E110" s="9">
        <v>2007</v>
      </c>
      <c r="G110" s="9" t="s">
        <v>220</v>
      </c>
      <c r="H110" s="265">
        <v>0</v>
      </c>
    </row>
    <row r="111" spans="1:8" ht="15.75">
      <c r="A111" s="265">
        <v>42</v>
      </c>
      <c r="B111" s="10" t="s">
        <v>1013</v>
      </c>
      <c r="C111" s="10" t="s">
        <v>79</v>
      </c>
      <c r="D111" s="9" t="s">
        <v>82</v>
      </c>
      <c r="E111" s="9">
        <v>2007</v>
      </c>
      <c r="G111" s="9" t="s">
        <v>220</v>
      </c>
      <c r="H111" s="265">
        <v>0</v>
      </c>
    </row>
    <row r="112" spans="1:8" ht="15.75">
      <c r="A112" s="265">
        <v>43</v>
      </c>
      <c r="B112" s="10" t="s">
        <v>135</v>
      </c>
      <c r="C112" s="10" t="s">
        <v>94</v>
      </c>
      <c r="D112" s="9" t="s">
        <v>40</v>
      </c>
      <c r="E112" s="9">
        <v>2005</v>
      </c>
      <c r="G112" s="9" t="s">
        <v>220</v>
      </c>
      <c r="H112" s="265">
        <v>0</v>
      </c>
    </row>
    <row r="113" ht="15.75">
      <c r="H113" s="10"/>
    </row>
    <row r="114" spans="1:8" ht="15.75">
      <c r="A114" s="269" t="s">
        <v>1070</v>
      </c>
      <c r="B114" s="10" t="s">
        <v>1071</v>
      </c>
      <c r="H114" s="10"/>
    </row>
    <row r="115" spans="1:8" ht="15.75">
      <c r="A115" s="265">
        <v>1</v>
      </c>
      <c r="B115" s="10" t="s">
        <v>39</v>
      </c>
      <c r="C115" s="10" t="s">
        <v>121</v>
      </c>
      <c r="D115" s="9" t="s">
        <v>2</v>
      </c>
      <c r="E115" s="9">
        <v>2003</v>
      </c>
      <c r="F115" s="21">
        <v>0.025706018518518517</v>
      </c>
      <c r="G115" s="9">
        <v>1</v>
      </c>
      <c r="H115" s="265">
        <v>100</v>
      </c>
    </row>
    <row r="116" spans="1:8" ht="15.75">
      <c r="A116" s="265">
        <v>2</v>
      </c>
      <c r="B116" s="10" t="s">
        <v>175</v>
      </c>
      <c r="C116" s="10" t="s">
        <v>81</v>
      </c>
      <c r="D116" s="9" t="s">
        <v>40</v>
      </c>
      <c r="E116" s="9">
        <v>2004</v>
      </c>
      <c r="F116" s="21">
        <v>0.025914351851851855</v>
      </c>
      <c r="G116" s="9">
        <v>2</v>
      </c>
      <c r="H116" s="265">
        <v>99.19</v>
      </c>
    </row>
    <row r="117" spans="1:8" ht="15.75">
      <c r="A117" s="265">
        <v>3</v>
      </c>
      <c r="B117" s="10" t="s">
        <v>36</v>
      </c>
      <c r="C117" s="10" t="s">
        <v>1072</v>
      </c>
      <c r="D117" s="9" t="s">
        <v>2</v>
      </c>
      <c r="E117" s="9">
        <v>2003</v>
      </c>
      <c r="F117" s="21">
        <v>0.027141203703703706</v>
      </c>
      <c r="G117" s="9">
        <v>3</v>
      </c>
      <c r="H117" s="265">
        <v>94.42</v>
      </c>
    </row>
    <row r="118" spans="1:8" ht="15.75">
      <c r="A118" s="265">
        <v>4</v>
      </c>
      <c r="B118" s="10" t="s">
        <v>1073</v>
      </c>
      <c r="C118" s="10" t="s">
        <v>81</v>
      </c>
      <c r="D118" s="9" t="s">
        <v>40</v>
      </c>
      <c r="E118" s="9">
        <v>2004</v>
      </c>
      <c r="F118" s="21">
        <v>0.029027777777777777</v>
      </c>
      <c r="G118" s="9">
        <v>4</v>
      </c>
      <c r="H118" s="265">
        <v>87.08</v>
      </c>
    </row>
    <row r="119" spans="1:8" ht="15.75">
      <c r="A119" s="265">
        <v>5</v>
      </c>
      <c r="B119" s="10" t="s">
        <v>171</v>
      </c>
      <c r="C119" s="10" t="s">
        <v>1003</v>
      </c>
      <c r="D119" s="9" t="s">
        <v>12</v>
      </c>
      <c r="E119" s="9">
        <v>2004</v>
      </c>
      <c r="F119" s="21">
        <v>0.030937499999999996</v>
      </c>
      <c r="G119" s="9">
        <v>5</v>
      </c>
      <c r="H119" s="265">
        <v>79.65</v>
      </c>
    </row>
    <row r="120" spans="1:8" ht="15.75">
      <c r="A120" s="265">
        <v>6</v>
      </c>
      <c r="B120" s="10" t="s">
        <v>166</v>
      </c>
      <c r="C120" s="10" t="s">
        <v>1003</v>
      </c>
      <c r="D120" s="9" t="s">
        <v>40</v>
      </c>
      <c r="E120" s="9">
        <v>2004</v>
      </c>
      <c r="F120" s="21">
        <v>0.03259259259259259</v>
      </c>
      <c r="G120" s="9">
        <v>6</v>
      </c>
      <c r="H120" s="265">
        <v>73.21</v>
      </c>
    </row>
    <row r="121" spans="1:8" ht="15.75">
      <c r="A121" s="265">
        <v>7</v>
      </c>
      <c r="B121" s="10" t="s">
        <v>181</v>
      </c>
      <c r="C121" s="10" t="s">
        <v>121</v>
      </c>
      <c r="D121" s="9" t="s">
        <v>15</v>
      </c>
      <c r="E121" s="9">
        <v>2004</v>
      </c>
      <c r="F121" s="21">
        <v>0.03263888888888889</v>
      </c>
      <c r="G121" s="9">
        <v>7</v>
      </c>
      <c r="H121" s="265">
        <v>73.03</v>
      </c>
    </row>
    <row r="122" spans="1:8" ht="15.75">
      <c r="A122" s="265">
        <v>8</v>
      </c>
      <c r="B122" s="10" t="s">
        <v>184</v>
      </c>
      <c r="C122" s="10" t="s">
        <v>94</v>
      </c>
      <c r="D122" s="9" t="s">
        <v>15</v>
      </c>
      <c r="E122" s="9">
        <v>2003</v>
      </c>
      <c r="F122" s="21">
        <v>0.03329861111111111</v>
      </c>
      <c r="G122" s="9">
        <v>8</v>
      </c>
      <c r="H122" s="265">
        <v>70.46</v>
      </c>
    </row>
    <row r="123" spans="1:8" ht="15.75">
      <c r="A123" s="265">
        <v>9</v>
      </c>
      <c r="B123" s="10" t="s">
        <v>176</v>
      </c>
      <c r="C123" s="10" t="s">
        <v>94</v>
      </c>
      <c r="D123" s="9" t="s">
        <v>2</v>
      </c>
      <c r="E123" s="9">
        <v>2003</v>
      </c>
      <c r="F123" s="21">
        <v>0.033402777777777774</v>
      </c>
      <c r="G123" s="9">
        <v>9</v>
      </c>
      <c r="H123" s="265">
        <v>70.06</v>
      </c>
    </row>
    <row r="124" spans="1:8" ht="15.75">
      <c r="A124" s="265">
        <v>10</v>
      </c>
      <c r="B124" s="10" t="s">
        <v>169</v>
      </c>
      <c r="C124" s="10" t="s">
        <v>1003</v>
      </c>
      <c r="D124" s="9" t="s">
        <v>40</v>
      </c>
      <c r="E124" s="9">
        <v>2005</v>
      </c>
      <c r="F124" s="21">
        <v>0.03401620370370371</v>
      </c>
      <c r="G124" s="9">
        <v>10</v>
      </c>
      <c r="H124" s="265">
        <v>67.67</v>
      </c>
    </row>
    <row r="125" spans="1:8" ht="15.75">
      <c r="A125" s="265">
        <v>11</v>
      </c>
      <c r="B125" s="10" t="s">
        <v>167</v>
      </c>
      <c r="C125" s="10" t="s">
        <v>1003</v>
      </c>
      <c r="D125" s="9" t="s">
        <v>40</v>
      </c>
      <c r="E125" s="9">
        <v>2004</v>
      </c>
      <c r="F125" s="21">
        <v>0.035486111111111114</v>
      </c>
      <c r="G125" s="9">
        <v>11</v>
      </c>
      <c r="H125" s="265">
        <v>61.95</v>
      </c>
    </row>
    <row r="126" spans="1:8" ht="15.75">
      <c r="A126" s="265">
        <v>12</v>
      </c>
      <c r="B126" s="10" t="s">
        <v>37</v>
      </c>
      <c r="C126" s="10" t="s">
        <v>81</v>
      </c>
      <c r="D126" s="9" t="s">
        <v>2</v>
      </c>
      <c r="E126" s="9">
        <v>2004</v>
      </c>
      <c r="F126" s="21">
        <v>0.03579861111111111</v>
      </c>
      <c r="G126" s="9">
        <v>12</v>
      </c>
      <c r="H126" s="265">
        <v>60.74</v>
      </c>
    </row>
    <row r="127" spans="1:8" ht="15.75">
      <c r="A127" s="265">
        <v>13</v>
      </c>
      <c r="B127" s="10" t="s">
        <v>188</v>
      </c>
      <c r="C127" s="10" t="s">
        <v>1002</v>
      </c>
      <c r="D127" s="9" t="s">
        <v>15</v>
      </c>
      <c r="E127" s="9">
        <v>2004</v>
      </c>
      <c r="F127" s="21">
        <v>0.03770833333333333</v>
      </c>
      <c r="G127" s="9">
        <v>13</v>
      </c>
      <c r="H127" s="265">
        <v>53.31</v>
      </c>
    </row>
    <row r="128" spans="1:8" ht="15.75">
      <c r="A128" s="265">
        <v>14</v>
      </c>
      <c r="B128" s="10" t="s">
        <v>170</v>
      </c>
      <c r="C128" s="10" t="s">
        <v>81</v>
      </c>
      <c r="D128" s="9" t="s">
        <v>40</v>
      </c>
      <c r="E128" s="9">
        <v>2004</v>
      </c>
      <c r="F128" s="21">
        <v>0.038182870370370374</v>
      </c>
      <c r="G128" s="9">
        <v>14</v>
      </c>
      <c r="H128" s="265">
        <v>51.46</v>
      </c>
    </row>
    <row r="129" spans="1:8" ht="15.75">
      <c r="A129" s="265">
        <v>15</v>
      </c>
      <c r="B129" s="10" t="s">
        <v>165</v>
      </c>
      <c r="C129" s="10" t="s">
        <v>1002</v>
      </c>
      <c r="D129" s="9" t="s">
        <v>2</v>
      </c>
      <c r="E129" s="9">
        <v>2004</v>
      </c>
      <c r="F129" s="21">
        <v>0.03863425925925926</v>
      </c>
      <c r="G129" s="9">
        <v>15</v>
      </c>
      <c r="H129" s="265">
        <v>49.71</v>
      </c>
    </row>
    <row r="130" spans="1:8" ht="15.75">
      <c r="A130" s="265">
        <v>16</v>
      </c>
      <c r="B130" s="10" t="s">
        <v>180</v>
      </c>
      <c r="C130" s="10" t="s">
        <v>1002</v>
      </c>
      <c r="D130" s="9" t="s">
        <v>15</v>
      </c>
      <c r="E130" s="9">
        <v>2003</v>
      </c>
      <c r="F130" s="21">
        <v>0.041215277777777774</v>
      </c>
      <c r="G130" s="9">
        <v>16</v>
      </c>
      <c r="H130" s="265">
        <v>39.67</v>
      </c>
    </row>
    <row r="131" spans="1:8" ht="15.75">
      <c r="A131" s="265">
        <v>17</v>
      </c>
      <c r="B131" s="10" t="s">
        <v>187</v>
      </c>
      <c r="C131" s="10" t="s">
        <v>81</v>
      </c>
      <c r="D131" s="9" t="s">
        <v>40</v>
      </c>
      <c r="E131" s="9">
        <v>2004</v>
      </c>
      <c r="F131" s="21">
        <v>0.04372685185185185</v>
      </c>
      <c r="G131" s="9">
        <v>17</v>
      </c>
      <c r="H131" s="265">
        <v>29.9</v>
      </c>
    </row>
    <row r="132" spans="1:8" ht="15.75">
      <c r="A132" s="265">
        <v>18</v>
      </c>
      <c r="B132" s="10" t="s">
        <v>192</v>
      </c>
      <c r="C132" s="10" t="s">
        <v>1002</v>
      </c>
      <c r="D132" s="9" t="s">
        <v>82</v>
      </c>
      <c r="E132" s="9">
        <v>2004</v>
      </c>
      <c r="F132" s="21">
        <v>0.04493055555555556</v>
      </c>
      <c r="G132" s="9">
        <v>18</v>
      </c>
      <c r="H132" s="265">
        <v>25.21</v>
      </c>
    </row>
    <row r="133" spans="1:8" ht="15.75">
      <c r="A133" s="265">
        <v>19</v>
      </c>
      <c r="B133" s="10" t="s">
        <v>38</v>
      </c>
      <c r="C133" s="10" t="s">
        <v>81</v>
      </c>
      <c r="D133" s="9" t="s">
        <v>12</v>
      </c>
      <c r="E133" s="9">
        <v>2004</v>
      </c>
      <c r="F133" s="21">
        <v>0.045092592592592594</v>
      </c>
      <c r="G133" s="9">
        <v>19</v>
      </c>
      <c r="H133" s="265">
        <v>24.58</v>
      </c>
    </row>
    <row r="134" spans="1:8" ht="15.75">
      <c r="A134" s="265">
        <v>20</v>
      </c>
      <c r="B134" s="10" t="s">
        <v>174</v>
      </c>
      <c r="C134" s="10" t="s">
        <v>1002</v>
      </c>
      <c r="D134" s="9" t="s">
        <v>15</v>
      </c>
      <c r="E134" s="9">
        <v>2003</v>
      </c>
      <c r="F134" s="21">
        <v>0.046168981481481484</v>
      </c>
      <c r="G134" s="9">
        <v>20</v>
      </c>
      <c r="H134" s="265">
        <v>20.4</v>
      </c>
    </row>
    <row r="135" spans="1:8" ht="15.75">
      <c r="A135" s="265">
        <v>21</v>
      </c>
      <c r="B135" s="10" t="s">
        <v>191</v>
      </c>
      <c r="C135" s="10" t="s">
        <v>79</v>
      </c>
      <c r="D135" s="9" t="s">
        <v>40</v>
      </c>
      <c r="E135" s="9">
        <v>2004</v>
      </c>
      <c r="F135" s="21">
        <v>0.04708333333333333</v>
      </c>
      <c r="G135" s="9">
        <v>21</v>
      </c>
      <c r="H135" s="265">
        <v>16.84</v>
      </c>
    </row>
    <row r="136" spans="1:8" ht="15.75">
      <c r="A136" s="265">
        <v>22</v>
      </c>
      <c r="B136" s="10" t="s">
        <v>186</v>
      </c>
      <c r="C136" s="10" t="s">
        <v>124</v>
      </c>
      <c r="D136" s="9" t="s">
        <v>12</v>
      </c>
      <c r="E136" s="9">
        <v>2004</v>
      </c>
      <c r="F136" s="21">
        <v>0.050011574074074076</v>
      </c>
      <c r="G136" s="9">
        <v>22</v>
      </c>
      <c r="H136" s="265">
        <v>5.45</v>
      </c>
    </row>
    <row r="137" spans="1:8" ht="15.75">
      <c r="A137" s="265">
        <v>23</v>
      </c>
      <c r="B137" s="10" t="s">
        <v>173</v>
      </c>
      <c r="C137" s="10" t="s">
        <v>124</v>
      </c>
      <c r="D137" s="9" t="s">
        <v>12</v>
      </c>
      <c r="E137" s="9">
        <v>2004</v>
      </c>
      <c r="F137" s="21">
        <v>0.05137731481481481</v>
      </c>
      <c r="G137" s="9">
        <v>23</v>
      </c>
      <c r="H137" s="265">
        <v>0.14</v>
      </c>
    </row>
    <row r="138" spans="1:8" ht="15.75">
      <c r="A138" s="265">
        <v>24</v>
      </c>
      <c r="B138" s="10" t="s">
        <v>1024</v>
      </c>
      <c r="C138" s="10" t="s">
        <v>1003</v>
      </c>
      <c r="E138" s="9">
        <v>2003</v>
      </c>
      <c r="F138" s="21">
        <v>0.06039351851851852</v>
      </c>
      <c r="G138" s="9">
        <v>24</v>
      </c>
      <c r="H138" s="265">
        <v>0</v>
      </c>
    </row>
    <row r="139" spans="1:8" ht="15.75">
      <c r="A139" s="265">
        <v>25</v>
      </c>
      <c r="B139" s="10" t="s">
        <v>190</v>
      </c>
      <c r="C139" s="10" t="s">
        <v>87</v>
      </c>
      <c r="D139" s="9" t="s">
        <v>84</v>
      </c>
      <c r="E139" s="9">
        <v>2004</v>
      </c>
      <c r="F139" s="21">
        <v>0.061689814814814815</v>
      </c>
      <c r="G139" s="9">
        <v>25</v>
      </c>
      <c r="H139" s="265">
        <v>0</v>
      </c>
    </row>
    <row r="140" spans="1:8" ht="15.75">
      <c r="A140" s="265">
        <v>26</v>
      </c>
      <c r="B140" s="10" t="s">
        <v>168</v>
      </c>
      <c r="C140" s="10" t="s">
        <v>121</v>
      </c>
      <c r="D140" s="9" t="s">
        <v>12</v>
      </c>
      <c r="E140" s="9">
        <v>2004</v>
      </c>
      <c r="F140" s="21">
        <v>0.06902777777777779</v>
      </c>
      <c r="G140" s="9">
        <v>26</v>
      </c>
      <c r="H140" s="265">
        <v>0</v>
      </c>
    </row>
    <row r="141" spans="1:8" ht="15.75">
      <c r="A141" s="265">
        <v>27</v>
      </c>
      <c r="B141" s="10" t="s">
        <v>194</v>
      </c>
      <c r="C141" s="10" t="s">
        <v>1003</v>
      </c>
      <c r="D141" s="9" t="s">
        <v>84</v>
      </c>
      <c r="E141" s="9">
        <v>2004</v>
      </c>
      <c r="F141" s="21">
        <v>0.07052083333333332</v>
      </c>
      <c r="G141" s="9">
        <v>27</v>
      </c>
      <c r="H141" s="265">
        <v>0</v>
      </c>
    </row>
    <row r="142" spans="1:8" ht="15.75">
      <c r="A142" s="265">
        <v>28</v>
      </c>
      <c r="B142" s="10" t="s">
        <v>178</v>
      </c>
      <c r="C142" s="10" t="s">
        <v>124</v>
      </c>
      <c r="D142" s="9" t="s">
        <v>15</v>
      </c>
      <c r="E142" s="9">
        <v>2004</v>
      </c>
      <c r="G142" s="9" t="s">
        <v>220</v>
      </c>
      <c r="H142" s="265">
        <v>0</v>
      </c>
    </row>
    <row r="143" spans="1:8" ht="15.75">
      <c r="A143" s="265">
        <v>29</v>
      </c>
      <c r="B143" s="10" t="s">
        <v>193</v>
      </c>
      <c r="C143" s="10" t="s">
        <v>124</v>
      </c>
      <c r="D143" s="9" t="s">
        <v>15</v>
      </c>
      <c r="E143" s="9">
        <v>2003</v>
      </c>
      <c r="G143" s="9" t="s">
        <v>220</v>
      </c>
      <c r="H143" s="265">
        <v>0</v>
      </c>
    </row>
    <row r="144" spans="1:8" ht="15.75">
      <c r="A144" s="265">
        <v>30</v>
      </c>
      <c r="B144" s="10" t="s">
        <v>182</v>
      </c>
      <c r="C144" s="10" t="s">
        <v>94</v>
      </c>
      <c r="D144" s="9" t="s">
        <v>82</v>
      </c>
      <c r="E144" s="9">
        <v>2003</v>
      </c>
      <c r="G144" s="9" t="s">
        <v>220</v>
      </c>
      <c r="H144" s="265">
        <v>0</v>
      </c>
    </row>
    <row r="145" spans="1:8" ht="15.75">
      <c r="A145" s="265">
        <v>31</v>
      </c>
      <c r="B145" s="10" t="s">
        <v>172</v>
      </c>
      <c r="C145" s="10" t="s">
        <v>124</v>
      </c>
      <c r="D145" s="9" t="s">
        <v>2</v>
      </c>
      <c r="E145" s="9">
        <v>2004</v>
      </c>
      <c r="G145" s="9" t="s">
        <v>220</v>
      </c>
      <c r="H145" s="265">
        <v>0</v>
      </c>
    </row>
    <row r="146" spans="1:8" ht="15.75">
      <c r="A146" s="265">
        <v>32</v>
      </c>
      <c r="B146" s="10" t="s">
        <v>196</v>
      </c>
      <c r="C146" s="10" t="s">
        <v>87</v>
      </c>
      <c r="D146" s="9" t="s">
        <v>84</v>
      </c>
      <c r="E146" s="9">
        <v>2004</v>
      </c>
      <c r="G146" s="9" t="s">
        <v>220</v>
      </c>
      <c r="H146" s="265">
        <v>0</v>
      </c>
    </row>
    <row r="147" ht="15.75">
      <c r="H147" s="10"/>
    </row>
    <row r="148" spans="1:8" ht="15.75">
      <c r="A148" s="269" t="s">
        <v>1074</v>
      </c>
      <c r="B148" s="10" t="s">
        <v>1075</v>
      </c>
      <c r="H148" s="10"/>
    </row>
    <row r="149" spans="1:8" ht="15.75">
      <c r="A149" s="265">
        <v>1</v>
      </c>
      <c r="B149" s="10" t="s">
        <v>6</v>
      </c>
      <c r="C149" s="10" t="s">
        <v>87</v>
      </c>
      <c r="D149" s="9" t="s">
        <v>1</v>
      </c>
      <c r="E149" s="9">
        <v>2001</v>
      </c>
      <c r="F149" s="21">
        <v>0.031157407407407408</v>
      </c>
      <c r="G149" s="9">
        <v>1</v>
      </c>
      <c r="H149" s="265">
        <v>100</v>
      </c>
    </row>
    <row r="150" spans="1:8" ht="15.75">
      <c r="A150" s="265">
        <v>2</v>
      </c>
      <c r="B150" s="10" t="s">
        <v>17</v>
      </c>
      <c r="C150" s="10" t="s">
        <v>79</v>
      </c>
      <c r="D150" s="9" t="s">
        <v>2</v>
      </c>
      <c r="E150" s="9">
        <v>2002</v>
      </c>
      <c r="F150" s="21">
        <v>0.03241898148148148</v>
      </c>
      <c r="G150" s="9">
        <v>2</v>
      </c>
      <c r="H150" s="265">
        <v>95.95</v>
      </c>
    </row>
    <row r="151" spans="1:8" ht="15.75">
      <c r="A151" s="265">
        <v>3</v>
      </c>
      <c r="B151" s="10" t="s">
        <v>13</v>
      </c>
      <c r="C151" s="10" t="s">
        <v>121</v>
      </c>
      <c r="D151" s="9" t="s">
        <v>1</v>
      </c>
      <c r="E151" s="9">
        <v>2002</v>
      </c>
      <c r="F151" s="21">
        <v>0.032615740740740744</v>
      </c>
      <c r="G151" s="9">
        <v>3</v>
      </c>
      <c r="H151" s="265">
        <v>95.32</v>
      </c>
    </row>
    <row r="152" spans="1:8" ht="15.75">
      <c r="A152" s="265">
        <v>4</v>
      </c>
      <c r="B152" s="10" t="s">
        <v>11</v>
      </c>
      <c r="C152" s="10" t="s">
        <v>81</v>
      </c>
      <c r="D152" s="9" t="s">
        <v>2</v>
      </c>
      <c r="E152" s="9">
        <v>2002</v>
      </c>
      <c r="F152" s="21">
        <v>0.034212962962962966</v>
      </c>
      <c r="G152" s="9">
        <v>4</v>
      </c>
      <c r="H152" s="265">
        <v>90.19</v>
      </c>
    </row>
    <row r="153" spans="1:8" ht="15.75">
      <c r="A153" s="265">
        <v>5</v>
      </c>
      <c r="B153" s="10" t="s">
        <v>1019</v>
      </c>
      <c r="C153" s="10" t="s">
        <v>1003</v>
      </c>
      <c r="D153" s="9" t="s">
        <v>2</v>
      </c>
      <c r="E153" s="9">
        <v>2002</v>
      </c>
      <c r="F153" s="21">
        <v>0.03462962962962963</v>
      </c>
      <c r="G153" s="9">
        <v>5</v>
      </c>
      <c r="H153" s="265">
        <v>88.86</v>
      </c>
    </row>
    <row r="154" spans="1:8" ht="15.75">
      <c r="A154" s="265">
        <v>6</v>
      </c>
      <c r="B154" s="10" t="s">
        <v>216</v>
      </c>
      <c r="C154" s="10" t="s">
        <v>1003</v>
      </c>
      <c r="D154" s="9" t="s">
        <v>12</v>
      </c>
      <c r="E154" s="9">
        <v>2001</v>
      </c>
      <c r="F154" s="21">
        <v>0.03496527777777778</v>
      </c>
      <c r="G154" s="9">
        <v>6</v>
      </c>
      <c r="H154" s="265">
        <v>87.78</v>
      </c>
    </row>
    <row r="155" spans="1:8" ht="15.75">
      <c r="A155" s="265">
        <v>7</v>
      </c>
      <c r="B155" s="10" t="s">
        <v>14</v>
      </c>
      <c r="C155" s="10" t="s">
        <v>87</v>
      </c>
      <c r="D155" s="9" t="s">
        <v>2</v>
      </c>
      <c r="E155" s="9">
        <v>2002</v>
      </c>
      <c r="F155" s="21">
        <v>0.04113425925925926</v>
      </c>
      <c r="G155" s="9">
        <v>7</v>
      </c>
      <c r="H155" s="265">
        <v>67.98</v>
      </c>
    </row>
    <row r="156" spans="1:8" ht="15.75">
      <c r="A156" s="265">
        <v>8</v>
      </c>
      <c r="B156" s="10" t="s">
        <v>215</v>
      </c>
      <c r="C156" s="10" t="s">
        <v>1002</v>
      </c>
      <c r="D156" s="9" t="s">
        <v>15</v>
      </c>
      <c r="E156" s="9">
        <v>2001</v>
      </c>
      <c r="F156" s="21">
        <v>0.05068287037037037</v>
      </c>
      <c r="G156" s="9">
        <v>8</v>
      </c>
      <c r="H156" s="265">
        <v>37.33</v>
      </c>
    </row>
    <row r="157" spans="1:8" ht="15.75">
      <c r="A157" s="265">
        <v>9</v>
      </c>
      <c r="B157" s="10" t="s">
        <v>218</v>
      </c>
      <c r="C157" s="10" t="s">
        <v>87</v>
      </c>
      <c r="D157" s="9" t="s">
        <v>15</v>
      </c>
      <c r="E157" s="9">
        <v>2002</v>
      </c>
      <c r="F157" s="21">
        <v>0.058611111111111114</v>
      </c>
      <c r="G157" s="9">
        <v>9</v>
      </c>
      <c r="H157" s="265">
        <v>11.89</v>
      </c>
    </row>
    <row r="158" spans="1:8" ht="15.75">
      <c r="A158" s="265">
        <v>10</v>
      </c>
      <c r="B158" s="10" t="s">
        <v>1020</v>
      </c>
      <c r="C158" s="10" t="s">
        <v>79</v>
      </c>
      <c r="D158" s="9" t="s">
        <v>12</v>
      </c>
      <c r="E158" s="9">
        <v>2002</v>
      </c>
      <c r="F158" s="21">
        <v>0.06216435185185185</v>
      </c>
      <c r="G158" s="9">
        <v>10</v>
      </c>
      <c r="H158" s="265">
        <v>0.48</v>
      </c>
    </row>
    <row r="159" spans="1:8" ht="15.75">
      <c r="A159" s="265">
        <v>11</v>
      </c>
      <c r="B159" s="10" t="s">
        <v>214</v>
      </c>
      <c r="C159" s="10" t="s">
        <v>1003</v>
      </c>
      <c r="D159" s="9" t="s">
        <v>2</v>
      </c>
      <c r="E159" s="9">
        <v>2002</v>
      </c>
      <c r="F159" s="21">
        <v>0.0634837962962963</v>
      </c>
      <c r="G159" s="9">
        <v>11</v>
      </c>
      <c r="H159" s="265">
        <v>0</v>
      </c>
    </row>
    <row r="160" spans="1:8" ht="15.75">
      <c r="A160" s="265">
        <v>12</v>
      </c>
      <c r="B160" s="10" t="s">
        <v>1076</v>
      </c>
      <c r="C160" s="10" t="s">
        <v>87</v>
      </c>
      <c r="D160" s="9" t="s">
        <v>15</v>
      </c>
      <c r="E160" s="9">
        <v>2001</v>
      </c>
      <c r="F160" s="21">
        <v>0.06660879629629629</v>
      </c>
      <c r="G160" s="9">
        <v>12</v>
      </c>
      <c r="H160" s="265">
        <v>0</v>
      </c>
    </row>
    <row r="161" spans="1:8" ht="15.75">
      <c r="A161" s="265">
        <v>13</v>
      </c>
      <c r="B161" s="10" t="s">
        <v>1077</v>
      </c>
      <c r="C161" s="10" t="s">
        <v>81</v>
      </c>
      <c r="D161" s="9" t="s">
        <v>84</v>
      </c>
      <c r="E161" s="9">
        <v>2002</v>
      </c>
      <c r="F161" s="21">
        <v>0.06721064814814814</v>
      </c>
      <c r="G161" s="9">
        <v>13</v>
      </c>
      <c r="H161" s="265">
        <v>0</v>
      </c>
    </row>
    <row r="162" spans="1:8" ht="15.75">
      <c r="A162" s="265">
        <v>14</v>
      </c>
      <c r="B162" s="10" t="s">
        <v>840</v>
      </c>
      <c r="C162" s="10" t="s">
        <v>81</v>
      </c>
      <c r="D162" s="9" t="s">
        <v>15</v>
      </c>
      <c r="E162" s="9">
        <v>2002</v>
      </c>
      <c r="F162" s="21">
        <v>0.07966435185185185</v>
      </c>
      <c r="G162" s="9">
        <v>14</v>
      </c>
      <c r="H162" s="265">
        <v>0</v>
      </c>
    </row>
    <row r="163" ht="15.75">
      <c r="H163" s="10"/>
    </row>
    <row r="164" spans="1:8" ht="15.75">
      <c r="A164" s="269" t="s">
        <v>1078</v>
      </c>
      <c r="B164" s="271" t="s">
        <v>49</v>
      </c>
      <c r="C164" s="10" t="s">
        <v>1079</v>
      </c>
      <c r="H164" s="10"/>
    </row>
    <row r="165" spans="1:8" ht="15.75">
      <c r="A165" s="265">
        <v>1</v>
      </c>
      <c r="B165" s="10" t="s">
        <v>213</v>
      </c>
      <c r="C165" s="10" t="s">
        <v>120</v>
      </c>
      <c r="D165" s="9" t="s">
        <v>2</v>
      </c>
      <c r="E165" s="9">
        <v>2000</v>
      </c>
      <c r="F165" s="21">
        <v>0.03756944444444445</v>
      </c>
      <c r="G165" s="9">
        <v>1</v>
      </c>
      <c r="H165" s="265">
        <v>100</v>
      </c>
    </row>
    <row r="166" spans="1:8" ht="15.75">
      <c r="A166" s="265">
        <v>2</v>
      </c>
      <c r="B166" s="10" t="s">
        <v>1080</v>
      </c>
      <c r="C166" s="10" t="s">
        <v>79</v>
      </c>
      <c r="D166" s="9" t="s">
        <v>2</v>
      </c>
      <c r="E166" s="9">
        <v>1999</v>
      </c>
      <c r="F166" s="21">
        <v>0.03871527777777778</v>
      </c>
      <c r="G166" s="9">
        <v>2</v>
      </c>
      <c r="H166" s="265">
        <v>96.95</v>
      </c>
    </row>
    <row r="167" spans="1:8" ht="15.75">
      <c r="A167" s="265">
        <v>3</v>
      </c>
      <c r="B167" s="10" t="s">
        <v>18</v>
      </c>
      <c r="C167" s="10" t="s">
        <v>79</v>
      </c>
      <c r="D167" s="9" t="s">
        <v>2</v>
      </c>
      <c r="E167" s="9">
        <v>2000</v>
      </c>
      <c r="F167" s="21">
        <v>0.03998842592592593</v>
      </c>
      <c r="G167" s="9">
        <v>3</v>
      </c>
      <c r="H167" s="265">
        <v>93.56</v>
      </c>
    </row>
    <row r="168" spans="1:8" ht="15.75">
      <c r="A168" s="265">
        <v>4</v>
      </c>
      <c r="B168" s="10" t="s">
        <v>1081</v>
      </c>
      <c r="C168" s="10" t="s">
        <v>124</v>
      </c>
      <c r="D168" s="9" t="s">
        <v>1</v>
      </c>
      <c r="E168" s="144">
        <v>1997</v>
      </c>
      <c r="F168" s="21">
        <v>0.04028935185185185</v>
      </c>
      <c r="G168" s="9">
        <v>4</v>
      </c>
      <c r="H168" s="265">
        <v>92.76</v>
      </c>
    </row>
    <row r="169" spans="1:8" ht="15.75">
      <c r="A169" s="265">
        <v>5</v>
      </c>
      <c r="B169" s="10" t="s">
        <v>1082</v>
      </c>
      <c r="C169" s="10" t="s">
        <v>79</v>
      </c>
      <c r="D169" s="9" t="s">
        <v>2</v>
      </c>
      <c r="E169" s="9">
        <v>1999</v>
      </c>
      <c r="F169" s="21">
        <v>0.04070601851851852</v>
      </c>
      <c r="G169" s="9">
        <v>5</v>
      </c>
      <c r="H169" s="265">
        <v>91.65</v>
      </c>
    </row>
    <row r="170" spans="1:8" ht="15.75">
      <c r="A170" s="265">
        <v>6</v>
      </c>
      <c r="B170" s="10" t="s">
        <v>1083</v>
      </c>
      <c r="C170" s="10" t="s">
        <v>1002</v>
      </c>
      <c r="D170" s="9" t="s">
        <v>1</v>
      </c>
      <c r="E170" s="144">
        <v>1998</v>
      </c>
      <c r="F170" s="21">
        <v>0.040729166666666664</v>
      </c>
      <c r="G170" s="9">
        <v>6</v>
      </c>
      <c r="H170" s="265">
        <v>91.59</v>
      </c>
    </row>
    <row r="171" spans="1:8" ht="15.75">
      <c r="A171" s="265">
        <v>7</v>
      </c>
      <c r="B171" s="10" t="s">
        <v>1084</v>
      </c>
      <c r="C171" s="10" t="s">
        <v>1049</v>
      </c>
      <c r="D171" s="9" t="s">
        <v>1</v>
      </c>
      <c r="E171" s="9">
        <v>1999</v>
      </c>
      <c r="F171" s="21">
        <v>0.0408912037037037</v>
      </c>
      <c r="G171" s="9">
        <v>7</v>
      </c>
      <c r="H171" s="265">
        <v>91.16</v>
      </c>
    </row>
    <row r="172" spans="1:8" ht="15.75">
      <c r="A172" s="265">
        <v>8</v>
      </c>
      <c r="B172" s="10" t="s">
        <v>8</v>
      </c>
      <c r="C172" s="10" t="s">
        <v>124</v>
      </c>
      <c r="D172" s="9" t="s">
        <v>1</v>
      </c>
      <c r="E172" s="9">
        <v>2000</v>
      </c>
      <c r="F172" s="21">
        <v>0.04200231481481481</v>
      </c>
      <c r="G172" s="9">
        <v>8</v>
      </c>
      <c r="H172" s="265">
        <v>88.2</v>
      </c>
    </row>
    <row r="173" spans="1:8" ht="15.75">
      <c r="A173" s="265">
        <v>9</v>
      </c>
      <c r="B173" s="10" t="s">
        <v>1085</v>
      </c>
      <c r="C173" s="10" t="s">
        <v>94</v>
      </c>
      <c r="D173" s="9" t="s">
        <v>1</v>
      </c>
      <c r="E173" s="144">
        <v>1997</v>
      </c>
      <c r="F173" s="21">
        <v>0.042847222222222224</v>
      </c>
      <c r="G173" s="9">
        <v>9</v>
      </c>
      <c r="H173" s="265">
        <v>85.95</v>
      </c>
    </row>
    <row r="174" spans="1:8" ht="15.75">
      <c r="A174" s="265">
        <v>10</v>
      </c>
      <c r="B174" s="10" t="s">
        <v>1086</v>
      </c>
      <c r="C174" s="10" t="s">
        <v>1049</v>
      </c>
      <c r="D174" s="9" t="s">
        <v>1</v>
      </c>
      <c r="E174" s="144">
        <v>1998</v>
      </c>
      <c r="F174" s="21">
        <v>0.04358796296296297</v>
      </c>
      <c r="G174" s="9">
        <v>10</v>
      </c>
      <c r="H174" s="265">
        <v>83.98</v>
      </c>
    </row>
    <row r="175" spans="1:8" ht="15.75">
      <c r="A175" s="265">
        <v>11</v>
      </c>
      <c r="B175" s="10" t="s">
        <v>1087</v>
      </c>
      <c r="C175" s="10" t="s">
        <v>87</v>
      </c>
      <c r="D175" s="9" t="s">
        <v>2</v>
      </c>
      <c r="E175" s="9">
        <v>1999</v>
      </c>
      <c r="F175" s="21">
        <v>0.04784722222222223</v>
      </c>
      <c r="G175" s="9">
        <v>11</v>
      </c>
      <c r="H175" s="265">
        <v>72.64</v>
      </c>
    </row>
    <row r="176" spans="1:8" ht="15.75">
      <c r="A176" s="265">
        <v>12</v>
      </c>
      <c r="B176" s="10" t="s">
        <v>1088</v>
      </c>
      <c r="C176" s="10" t="s">
        <v>87</v>
      </c>
      <c r="D176" s="9" t="s">
        <v>2</v>
      </c>
      <c r="E176" s="144">
        <v>1998</v>
      </c>
      <c r="F176" s="21">
        <v>0.05236111111111111</v>
      </c>
      <c r="G176" s="9">
        <v>12</v>
      </c>
      <c r="H176" s="265">
        <v>60.63</v>
      </c>
    </row>
    <row r="177" spans="1:8" ht="15.75">
      <c r="A177" s="265">
        <v>13</v>
      </c>
      <c r="B177" s="10" t="s">
        <v>1089</v>
      </c>
      <c r="C177" s="10" t="s">
        <v>79</v>
      </c>
      <c r="D177" s="9" t="s">
        <v>84</v>
      </c>
      <c r="E177" s="9">
        <v>2000</v>
      </c>
      <c r="G177" s="9" t="s">
        <v>220</v>
      </c>
      <c r="H177" s="265">
        <v>0</v>
      </c>
    </row>
  </sheetData>
  <sheetProtection/>
  <autoFilter ref="A4:A178"/>
  <mergeCells count="1">
    <mergeCell ref="B2:D2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">
      <selection activeCell="M71" sqref="M71:N71"/>
    </sheetView>
  </sheetViews>
  <sheetFormatPr defaultColWidth="9.140625" defaultRowHeight="15"/>
  <cols>
    <col min="1" max="1" width="6.421875" style="9" customWidth="1"/>
    <col min="2" max="2" width="21.8515625" style="10" customWidth="1"/>
    <col min="3" max="3" width="19.421875" style="10" customWidth="1"/>
    <col min="4" max="7" width="9.140625" style="9" customWidth="1"/>
    <col min="8" max="8" width="9.140625" style="10" customWidth="1"/>
  </cols>
  <sheetData>
    <row r="1" spans="2:3" ht="15.75">
      <c r="B1" s="557" t="s">
        <v>1022</v>
      </c>
      <c r="C1" s="557"/>
    </row>
    <row r="2" spans="2:4" ht="15.75">
      <c r="B2" s="52" t="s">
        <v>1321</v>
      </c>
      <c r="C2" s="557" t="s">
        <v>1102</v>
      </c>
      <c r="D2" s="557"/>
    </row>
    <row r="3" spans="1:2" ht="22.5" customHeight="1">
      <c r="A3" s="269" t="s">
        <v>1039</v>
      </c>
      <c r="B3" s="10" t="s">
        <v>1093</v>
      </c>
    </row>
    <row r="4" spans="1:7" ht="15.75">
      <c r="A4" s="270" t="s">
        <v>69</v>
      </c>
      <c r="B4" s="10" t="s">
        <v>70</v>
      </c>
      <c r="C4" s="10" t="s">
        <v>71</v>
      </c>
      <c r="D4" s="9" t="s">
        <v>198</v>
      </c>
      <c r="E4" s="9" t="s">
        <v>1103</v>
      </c>
      <c r="F4" s="9" t="s">
        <v>48</v>
      </c>
      <c r="G4" s="116" t="s">
        <v>53</v>
      </c>
    </row>
    <row r="5" spans="1:7" ht="15.75">
      <c r="A5" s="265">
        <v>1</v>
      </c>
      <c r="B5" s="10" t="s">
        <v>85</v>
      </c>
      <c r="C5" s="10" t="s">
        <v>81</v>
      </c>
      <c r="D5" s="9">
        <v>2005</v>
      </c>
      <c r="E5" s="21">
        <v>0.01119212962962963</v>
      </c>
      <c r="F5" s="9">
        <v>1</v>
      </c>
      <c r="G5" s="265">
        <v>100</v>
      </c>
    </row>
    <row r="6" spans="1:7" ht="15.75">
      <c r="A6" s="265">
        <v>2</v>
      </c>
      <c r="B6" s="10" t="s">
        <v>90</v>
      </c>
      <c r="C6" s="10" t="s">
        <v>1002</v>
      </c>
      <c r="D6" s="9">
        <v>2005</v>
      </c>
      <c r="E6" s="21">
        <v>0.011689814814814814</v>
      </c>
      <c r="F6" s="9">
        <v>2</v>
      </c>
      <c r="G6" s="265">
        <v>95.55</v>
      </c>
    </row>
    <row r="7" spans="1:7" ht="15.75">
      <c r="A7" s="265">
        <v>3</v>
      </c>
      <c r="B7" s="10" t="s">
        <v>76</v>
      </c>
      <c r="C7" s="10" t="s">
        <v>1002</v>
      </c>
      <c r="D7" s="9">
        <v>2005</v>
      </c>
      <c r="E7" s="21">
        <v>0.012256944444444444</v>
      </c>
      <c r="F7" s="9">
        <v>3</v>
      </c>
      <c r="G7" s="265">
        <v>90.49</v>
      </c>
    </row>
    <row r="8" spans="1:7" ht="15.75">
      <c r="A8" s="265">
        <v>4</v>
      </c>
      <c r="B8" s="10" t="s">
        <v>88</v>
      </c>
      <c r="C8" s="10" t="s">
        <v>1003</v>
      </c>
      <c r="D8" s="9">
        <v>2006</v>
      </c>
      <c r="E8" s="21">
        <v>0.013854166666666666</v>
      </c>
      <c r="F8" s="9">
        <v>4</v>
      </c>
      <c r="G8" s="265">
        <v>76.22</v>
      </c>
    </row>
    <row r="9" spans="1:7" ht="15.75">
      <c r="A9" s="265">
        <v>5</v>
      </c>
      <c r="B9" s="10" t="s">
        <v>97</v>
      </c>
      <c r="C9" s="10" t="s">
        <v>1003</v>
      </c>
      <c r="D9" s="9">
        <v>2007</v>
      </c>
      <c r="E9" s="21">
        <v>0.014664351851851852</v>
      </c>
      <c r="F9" s="9">
        <v>5</v>
      </c>
      <c r="G9" s="265">
        <v>68.98</v>
      </c>
    </row>
    <row r="10" spans="1:7" ht="15.75">
      <c r="A10" s="265">
        <v>6</v>
      </c>
      <c r="B10" s="10" t="s">
        <v>78</v>
      </c>
      <c r="C10" s="10" t="s">
        <v>79</v>
      </c>
      <c r="D10" s="9">
        <v>2005</v>
      </c>
      <c r="E10" s="21">
        <v>0.01486111111111111</v>
      </c>
      <c r="F10" s="9">
        <v>6</v>
      </c>
      <c r="G10" s="265">
        <v>67.22</v>
      </c>
    </row>
    <row r="11" spans="1:7" ht="15.75">
      <c r="A11" s="265">
        <v>7</v>
      </c>
      <c r="B11" s="10" t="s">
        <v>83</v>
      </c>
      <c r="C11" s="10" t="s">
        <v>79</v>
      </c>
      <c r="D11" s="9">
        <v>2006</v>
      </c>
      <c r="E11" s="21">
        <v>0.01511574074074074</v>
      </c>
      <c r="F11" s="9">
        <v>7</v>
      </c>
      <c r="G11" s="265">
        <v>64.94</v>
      </c>
    </row>
    <row r="12" spans="1:7" ht="15.75">
      <c r="A12" s="265">
        <v>8</v>
      </c>
      <c r="B12" s="10" t="s">
        <v>80</v>
      </c>
      <c r="C12" s="10" t="s">
        <v>81</v>
      </c>
      <c r="D12" s="9">
        <v>2006</v>
      </c>
      <c r="E12" s="21">
        <v>0.015717592592592592</v>
      </c>
      <c r="F12" s="9">
        <v>8</v>
      </c>
      <c r="G12" s="265">
        <v>59.57</v>
      </c>
    </row>
    <row r="13" spans="1:7" ht="15.75">
      <c r="A13" s="265">
        <v>9</v>
      </c>
      <c r="B13" s="10" t="s">
        <v>1042</v>
      </c>
      <c r="C13" s="10" t="s">
        <v>1003</v>
      </c>
      <c r="D13" s="9">
        <v>2007</v>
      </c>
      <c r="E13" s="21">
        <v>0.016076388888888887</v>
      </c>
      <c r="F13" s="9">
        <v>9</v>
      </c>
      <c r="G13" s="265">
        <v>56.36</v>
      </c>
    </row>
    <row r="14" spans="1:7" ht="15.75">
      <c r="A14" s="265">
        <v>10</v>
      </c>
      <c r="B14" s="10" t="s">
        <v>1041</v>
      </c>
      <c r="C14" s="10" t="s">
        <v>81</v>
      </c>
      <c r="D14" s="9">
        <v>2005</v>
      </c>
      <c r="E14" s="21">
        <v>0.016296296296296295</v>
      </c>
      <c r="F14" s="9">
        <v>10</v>
      </c>
      <c r="G14" s="265">
        <v>54.4</v>
      </c>
    </row>
    <row r="15" spans="1:7" ht="15.75">
      <c r="A15" s="265">
        <v>11</v>
      </c>
      <c r="B15" s="10" t="s">
        <v>98</v>
      </c>
      <c r="C15" s="10" t="s">
        <v>81</v>
      </c>
      <c r="D15" s="9">
        <v>2006</v>
      </c>
      <c r="E15" s="21">
        <v>0.016377314814814813</v>
      </c>
      <c r="F15" s="9">
        <v>11</v>
      </c>
      <c r="G15" s="265">
        <v>53.67</v>
      </c>
    </row>
    <row r="16" spans="1:7" ht="15.75">
      <c r="A16" s="265">
        <v>12</v>
      </c>
      <c r="B16" s="10" t="s">
        <v>91</v>
      </c>
      <c r="C16" s="10" t="s">
        <v>1003</v>
      </c>
      <c r="D16" s="9">
        <v>2007</v>
      </c>
      <c r="E16" s="21">
        <v>0.01712962962962963</v>
      </c>
      <c r="F16" s="9">
        <v>12</v>
      </c>
      <c r="G16" s="265">
        <v>46.95</v>
      </c>
    </row>
    <row r="17" spans="1:7" ht="15.75">
      <c r="A17" s="265">
        <v>13</v>
      </c>
      <c r="B17" s="10" t="s">
        <v>1044</v>
      </c>
      <c r="C17" s="10" t="s">
        <v>81</v>
      </c>
      <c r="D17" s="9">
        <v>2006</v>
      </c>
      <c r="E17" s="21">
        <v>0.018217592592592594</v>
      </c>
      <c r="F17" s="9">
        <v>13</v>
      </c>
      <c r="G17" s="265">
        <v>37.23</v>
      </c>
    </row>
    <row r="18" spans="1:7" ht="15.75">
      <c r="A18" s="265">
        <v>14</v>
      </c>
      <c r="B18" s="25" t="s">
        <v>116</v>
      </c>
      <c r="C18" s="10" t="s">
        <v>1002</v>
      </c>
      <c r="D18" s="144">
        <v>2004</v>
      </c>
      <c r="E18" s="21">
        <v>0.018414351851851852</v>
      </c>
      <c r="F18" s="144" t="s">
        <v>1047</v>
      </c>
      <c r="G18" s="144">
        <v>35.47</v>
      </c>
    </row>
    <row r="19" spans="1:7" ht="15.75">
      <c r="A19" s="265">
        <v>15</v>
      </c>
      <c r="B19" s="10" t="s">
        <v>1006</v>
      </c>
      <c r="C19" s="10" t="s">
        <v>1003</v>
      </c>
      <c r="D19" s="9">
        <v>2007</v>
      </c>
      <c r="E19" s="21">
        <v>0.020208333333333335</v>
      </c>
      <c r="F19" s="9">
        <v>14</v>
      </c>
      <c r="G19" s="265">
        <v>19.44</v>
      </c>
    </row>
    <row r="20" spans="1:7" ht="15.75">
      <c r="A20" s="265">
        <v>16</v>
      </c>
      <c r="B20" s="10" t="s">
        <v>104</v>
      </c>
      <c r="C20" s="10" t="s">
        <v>1004</v>
      </c>
      <c r="D20" s="9">
        <v>2007</v>
      </c>
      <c r="E20" s="21">
        <v>0.028912037037037038</v>
      </c>
      <c r="F20" s="9">
        <v>15</v>
      </c>
      <c r="G20" s="265">
        <v>0</v>
      </c>
    </row>
    <row r="21" spans="1:7" ht="15.75">
      <c r="A21" s="265">
        <v>17</v>
      </c>
      <c r="B21" s="10" t="s">
        <v>95</v>
      </c>
      <c r="C21" s="10" t="s">
        <v>87</v>
      </c>
      <c r="D21" s="9">
        <v>2005</v>
      </c>
      <c r="E21" s="21">
        <v>0.030775462962962966</v>
      </c>
      <c r="F21" s="9">
        <v>16</v>
      </c>
      <c r="G21" s="265">
        <v>0</v>
      </c>
    </row>
    <row r="22" spans="1:7" ht="15.75">
      <c r="A22" s="265">
        <v>18</v>
      </c>
      <c r="B22" s="10" t="s">
        <v>108</v>
      </c>
      <c r="C22" s="10" t="s">
        <v>1003</v>
      </c>
      <c r="D22" s="9">
        <v>2007</v>
      </c>
      <c r="E22" s="21">
        <v>0.033032407407407406</v>
      </c>
      <c r="F22" s="9">
        <v>17</v>
      </c>
      <c r="G22" s="265">
        <v>0</v>
      </c>
    </row>
    <row r="23" spans="1:7" ht="15.75">
      <c r="A23" s="265">
        <v>19</v>
      </c>
      <c r="B23" s="10" t="s">
        <v>100</v>
      </c>
      <c r="C23" s="10" t="s">
        <v>87</v>
      </c>
      <c r="D23" s="9">
        <v>2007</v>
      </c>
      <c r="E23" s="21">
        <v>0.034942129629629635</v>
      </c>
      <c r="F23" s="9">
        <v>18</v>
      </c>
      <c r="G23" s="265">
        <v>0</v>
      </c>
    </row>
    <row r="24" spans="1:7" ht="15.75">
      <c r="A24" s="265">
        <v>20</v>
      </c>
      <c r="B24" s="10" t="s">
        <v>1005</v>
      </c>
      <c r="C24" s="10" t="s">
        <v>122</v>
      </c>
      <c r="D24" s="9">
        <v>2007</v>
      </c>
      <c r="E24" s="21">
        <v>0.03806712962962963</v>
      </c>
      <c r="F24" s="9">
        <v>19</v>
      </c>
      <c r="G24" s="265">
        <v>0</v>
      </c>
    </row>
    <row r="25" spans="1:7" ht="15.75">
      <c r="A25" s="265">
        <v>21</v>
      </c>
      <c r="B25" s="10" t="s">
        <v>1043</v>
      </c>
      <c r="C25" s="10" t="s">
        <v>87</v>
      </c>
      <c r="D25" s="9">
        <v>2007</v>
      </c>
      <c r="F25" s="9" t="s">
        <v>220</v>
      </c>
      <c r="G25" s="265">
        <v>0</v>
      </c>
    </row>
    <row r="26" ht="15.75">
      <c r="G26" s="10"/>
    </row>
    <row r="27" spans="1:7" ht="15.75">
      <c r="A27" s="269" t="s">
        <v>1045</v>
      </c>
      <c r="B27" s="10" t="s">
        <v>1094</v>
      </c>
      <c r="G27" s="10"/>
    </row>
    <row r="28" spans="1:7" ht="15.75">
      <c r="A28" s="265">
        <v>1</v>
      </c>
      <c r="B28" s="10" t="s">
        <v>45</v>
      </c>
      <c r="C28" s="10" t="s">
        <v>81</v>
      </c>
      <c r="D28" s="9">
        <v>2004</v>
      </c>
      <c r="E28" s="21">
        <v>0.014722222222222222</v>
      </c>
      <c r="F28" s="9">
        <v>1</v>
      </c>
      <c r="G28" s="265">
        <v>100</v>
      </c>
    </row>
    <row r="29" spans="1:7" ht="15.75">
      <c r="A29" s="265">
        <v>2</v>
      </c>
      <c r="B29" s="10" t="s">
        <v>44</v>
      </c>
      <c r="C29" s="10" t="s">
        <v>1003</v>
      </c>
      <c r="D29" s="9">
        <v>2003</v>
      </c>
      <c r="E29" s="21">
        <v>0.015081018518518516</v>
      </c>
      <c r="F29" s="9">
        <v>2</v>
      </c>
      <c r="G29" s="265">
        <v>97.56</v>
      </c>
    </row>
    <row r="30" spans="1:7" ht="15.75">
      <c r="A30" s="265">
        <v>3</v>
      </c>
      <c r="B30" s="10" t="s">
        <v>114</v>
      </c>
      <c r="C30" s="10" t="s">
        <v>1002</v>
      </c>
      <c r="D30" s="9">
        <v>2004</v>
      </c>
      <c r="E30" s="21">
        <v>0.01636574074074074</v>
      </c>
      <c r="F30" s="9">
        <v>3</v>
      </c>
      <c r="G30" s="265">
        <v>88.84</v>
      </c>
    </row>
    <row r="31" spans="1:7" ht="15.75">
      <c r="A31" s="265">
        <v>4</v>
      </c>
      <c r="B31" s="10" t="s">
        <v>42</v>
      </c>
      <c r="C31" s="10" t="s">
        <v>81</v>
      </c>
      <c r="D31" s="9">
        <v>2003</v>
      </c>
      <c r="E31" s="21">
        <v>0.017233796296296296</v>
      </c>
      <c r="F31" s="9">
        <v>4</v>
      </c>
      <c r="G31" s="265">
        <v>82.94</v>
      </c>
    </row>
    <row r="32" spans="1:7" ht="15.75">
      <c r="A32" s="265">
        <v>5</v>
      </c>
      <c r="B32" s="10" t="s">
        <v>41</v>
      </c>
      <c r="C32" s="10" t="s">
        <v>81</v>
      </c>
      <c r="D32" s="9">
        <v>2004</v>
      </c>
      <c r="E32" s="21">
        <v>0.017407407407407406</v>
      </c>
      <c r="F32" s="9">
        <v>5</v>
      </c>
      <c r="G32" s="265">
        <v>81.76</v>
      </c>
    </row>
    <row r="33" spans="1:7" ht="15.75">
      <c r="A33" s="265">
        <v>6</v>
      </c>
      <c r="B33" s="10" t="s">
        <v>435</v>
      </c>
      <c r="C33" s="10" t="s">
        <v>1003</v>
      </c>
      <c r="D33" s="9">
        <v>2004</v>
      </c>
      <c r="E33" s="21">
        <v>0.01840277777777778</v>
      </c>
      <c r="F33" s="9">
        <v>6</v>
      </c>
      <c r="G33" s="265">
        <v>75</v>
      </c>
    </row>
    <row r="34" spans="1:7" ht="15.75">
      <c r="A34" s="265">
        <v>7</v>
      </c>
      <c r="B34" s="10" t="s">
        <v>46</v>
      </c>
      <c r="C34" s="10" t="s">
        <v>1003</v>
      </c>
      <c r="D34" s="9">
        <v>2003</v>
      </c>
      <c r="E34" s="21">
        <v>0.019571759259259257</v>
      </c>
      <c r="F34" s="9">
        <v>7</v>
      </c>
      <c r="G34" s="265">
        <v>67.06</v>
      </c>
    </row>
    <row r="35" spans="1:7" ht="15.75">
      <c r="A35" s="265">
        <v>8</v>
      </c>
      <c r="B35" s="10" t="s">
        <v>112</v>
      </c>
      <c r="C35" s="10" t="s">
        <v>1003</v>
      </c>
      <c r="D35" s="9">
        <v>2004</v>
      </c>
      <c r="E35" s="21">
        <v>0.021400462962962965</v>
      </c>
      <c r="F35" s="9">
        <v>8</v>
      </c>
      <c r="G35" s="265">
        <v>54.64</v>
      </c>
    </row>
    <row r="36" spans="1:7" ht="15.75">
      <c r="A36" s="265">
        <v>9</v>
      </c>
      <c r="B36" s="10" t="s">
        <v>117</v>
      </c>
      <c r="C36" s="10" t="s">
        <v>1003</v>
      </c>
      <c r="D36" s="9">
        <v>2003</v>
      </c>
      <c r="E36" s="21">
        <v>0.021412037037037035</v>
      </c>
      <c r="F36" s="9">
        <v>9</v>
      </c>
      <c r="G36" s="265">
        <v>54.56</v>
      </c>
    </row>
    <row r="37" spans="1:7" ht="15.75">
      <c r="A37" s="265">
        <v>10</v>
      </c>
      <c r="B37" s="10" t="s">
        <v>47</v>
      </c>
      <c r="C37" s="10" t="s">
        <v>1002</v>
      </c>
      <c r="D37" s="9">
        <v>2003</v>
      </c>
      <c r="E37" s="21">
        <v>0.02175925925925926</v>
      </c>
      <c r="F37" s="9">
        <v>10</v>
      </c>
      <c r="G37" s="265">
        <v>52.2</v>
      </c>
    </row>
    <row r="38" spans="1:7" ht="15.75">
      <c r="A38" s="265">
        <v>11</v>
      </c>
      <c r="B38" s="10" t="s">
        <v>43</v>
      </c>
      <c r="C38" s="10" t="s">
        <v>79</v>
      </c>
      <c r="D38" s="9">
        <v>2003</v>
      </c>
      <c r="E38" s="21">
        <v>0.02269675925925926</v>
      </c>
      <c r="F38" s="9">
        <v>11</v>
      </c>
      <c r="G38" s="265">
        <v>45.83</v>
      </c>
    </row>
    <row r="39" spans="1:7" ht="15.75">
      <c r="A39" s="265">
        <v>12</v>
      </c>
      <c r="B39" s="10" t="s">
        <v>113</v>
      </c>
      <c r="C39" s="10" t="s">
        <v>81</v>
      </c>
      <c r="D39" s="9">
        <v>2004</v>
      </c>
      <c r="E39" s="21">
        <v>0.022939814814814816</v>
      </c>
      <c r="F39" s="9">
        <v>12</v>
      </c>
      <c r="G39" s="265">
        <v>44.18</v>
      </c>
    </row>
    <row r="40" spans="1:7" ht="15.75">
      <c r="A40" s="265">
        <v>13</v>
      </c>
      <c r="B40" s="10" t="s">
        <v>111</v>
      </c>
      <c r="C40" s="10" t="s">
        <v>81</v>
      </c>
      <c r="D40" s="9">
        <v>2004</v>
      </c>
      <c r="E40" s="21">
        <v>0.024826388888888887</v>
      </c>
      <c r="F40" s="9">
        <v>13</v>
      </c>
      <c r="G40" s="265">
        <v>31.37</v>
      </c>
    </row>
    <row r="41" spans="1:7" ht="15.75">
      <c r="A41" s="265">
        <v>14</v>
      </c>
      <c r="B41" s="10" t="s">
        <v>436</v>
      </c>
      <c r="C41" s="10" t="s">
        <v>81</v>
      </c>
      <c r="D41" s="9">
        <v>2003</v>
      </c>
      <c r="E41" s="21">
        <v>0.024837962962962964</v>
      </c>
      <c r="F41" s="9">
        <v>14</v>
      </c>
      <c r="G41" s="265">
        <v>31.29</v>
      </c>
    </row>
    <row r="42" spans="1:7" ht="15.75">
      <c r="A42" s="265">
        <v>15</v>
      </c>
      <c r="B42" s="10" t="s">
        <v>1007</v>
      </c>
      <c r="C42" s="10" t="s">
        <v>79</v>
      </c>
      <c r="D42" s="144">
        <v>1979</v>
      </c>
      <c r="E42" s="21">
        <v>0.026689814814814816</v>
      </c>
      <c r="F42" s="144" t="s">
        <v>1047</v>
      </c>
      <c r="G42" s="144">
        <v>18.71</v>
      </c>
    </row>
    <row r="43" spans="1:7" ht="15.75">
      <c r="A43" s="265">
        <v>16</v>
      </c>
      <c r="B43" s="10" t="s">
        <v>115</v>
      </c>
      <c r="C43" s="10" t="s">
        <v>79</v>
      </c>
      <c r="D43" s="9">
        <v>2003</v>
      </c>
      <c r="E43" s="21">
        <v>0.029236111111111112</v>
      </c>
      <c r="F43" s="9">
        <v>15</v>
      </c>
      <c r="G43" s="265">
        <v>1.42</v>
      </c>
    </row>
    <row r="44" spans="1:7" ht="15.75">
      <c r="A44" s="265">
        <v>17</v>
      </c>
      <c r="B44" s="10" t="s">
        <v>455</v>
      </c>
      <c r="C44" s="10" t="s">
        <v>87</v>
      </c>
      <c r="D44" s="9">
        <v>2004</v>
      </c>
      <c r="E44" s="21">
        <v>0.03163194444444444</v>
      </c>
      <c r="F44" s="9">
        <v>16</v>
      </c>
      <c r="G44" s="265">
        <v>0</v>
      </c>
    </row>
    <row r="45" spans="1:7" ht="15.75">
      <c r="A45" s="265">
        <v>18</v>
      </c>
      <c r="B45" s="10" t="s">
        <v>1095</v>
      </c>
      <c r="E45" s="21">
        <v>0.03259259259259259</v>
      </c>
      <c r="F45" s="144" t="s">
        <v>1047</v>
      </c>
      <c r="G45" s="144">
        <v>0</v>
      </c>
    </row>
    <row r="46" spans="1:7" ht="15.75">
      <c r="A46" s="265">
        <v>19</v>
      </c>
      <c r="B46" s="10" t="s">
        <v>1048</v>
      </c>
      <c r="C46" s="10" t="s">
        <v>1049</v>
      </c>
      <c r="D46" s="9">
        <v>2004</v>
      </c>
      <c r="E46" s="21">
        <v>0.061134259259259256</v>
      </c>
      <c r="F46" s="9">
        <v>17</v>
      </c>
      <c r="G46" s="265">
        <v>0</v>
      </c>
    </row>
    <row r="47" spans="1:7" ht="15.75">
      <c r="A47" s="265">
        <v>20</v>
      </c>
      <c r="B47" s="10" t="s">
        <v>1023</v>
      </c>
      <c r="C47" s="10" t="s">
        <v>94</v>
      </c>
      <c r="D47" s="9">
        <v>2003</v>
      </c>
      <c r="F47" s="9" t="s">
        <v>220</v>
      </c>
      <c r="G47" s="265">
        <v>0</v>
      </c>
    </row>
    <row r="48" ht="15.75">
      <c r="G48" s="10"/>
    </row>
    <row r="49" spans="1:7" ht="15.75">
      <c r="A49" s="269" t="s">
        <v>1050</v>
      </c>
      <c r="B49" s="10" t="s">
        <v>1096</v>
      </c>
      <c r="G49" s="10"/>
    </row>
    <row r="50" spans="1:7" ht="15.75">
      <c r="A50" s="265">
        <v>1</v>
      </c>
      <c r="B50" s="10" t="s">
        <v>1052</v>
      </c>
      <c r="C50" s="10" t="s">
        <v>1053</v>
      </c>
      <c r="D50" s="9">
        <v>2001</v>
      </c>
      <c r="E50" s="21">
        <v>0.01747685185185185</v>
      </c>
      <c r="F50" s="9">
        <v>1</v>
      </c>
      <c r="G50" s="265">
        <v>100</v>
      </c>
    </row>
    <row r="51" spans="1:7" ht="15.75">
      <c r="A51" s="265">
        <v>2</v>
      </c>
      <c r="B51" s="10" t="s">
        <v>27</v>
      </c>
      <c r="C51" s="10" t="s">
        <v>121</v>
      </c>
      <c r="D51" s="9">
        <v>2001</v>
      </c>
      <c r="E51" s="21">
        <v>0.018136574074074072</v>
      </c>
      <c r="F51" s="9">
        <v>2</v>
      </c>
      <c r="G51" s="265">
        <v>96.23</v>
      </c>
    </row>
    <row r="52" spans="1:7" ht="15.75">
      <c r="A52" s="265">
        <v>3</v>
      </c>
      <c r="B52" s="10" t="s">
        <v>28</v>
      </c>
      <c r="C52" s="10" t="s">
        <v>79</v>
      </c>
      <c r="D52" s="9">
        <v>2001</v>
      </c>
      <c r="E52" s="21">
        <v>0.018831018518518518</v>
      </c>
      <c r="F52" s="9">
        <v>3</v>
      </c>
      <c r="G52" s="265">
        <v>92.25</v>
      </c>
    </row>
    <row r="53" spans="1:7" ht="15.75">
      <c r="A53" s="265">
        <v>4</v>
      </c>
      <c r="B53" s="10" t="s">
        <v>25</v>
      </c>
      <c r="C53" s="10" t="s">
        <v>121</v>
      </c>
      <c r="D53" s="9">
        <v>2001</v>
      </c>
      <c r="E53" s="21">
        <v>0.020937499999999998</v>
      </c>
      <c r="F53" s="9">
        <v>4</v>
      </c>
      <c r="G53" s="265">
        <v>80.2</v>
      </c>
    </row>
    <row r="54" spans="1:7" ht="15.75">
      <c r="A54" s="265">
        <v>5</v>
      </c>
      <c r="B54" s="10" t="s">
        <v>29</v>
      </c>
      <c r="C54" s="10" t="s">
        <v>79</v>
      </c>
      <c r="D54" s="9">
        <v>2002</v>
      </c>
      <c r="E54" s="21">
        <v>0.022650462962962966</v>
      </c>
      <c r="F54" s="9">
        <v>5</v>
      </c>
      <c r="G54" s="265">
        <v>70.4</v>
      </c>
    </row>
    <row r="55" spans="1:7" ht="15.75">
      <c r="A55" s="265">
        <v>6</v>
      </c>
      <c r="B55" s="10" t="s">
        <v>23</v>
      </c>
      <c r="C55" s="10" t="s">
        <v>1003</v>
      </c>
      <c r="D55" s="9">
        <v>2001</v>
      </c>
      <c r="E55" s="21">
        <v>0.023333333333333334</v>
      </c>
      <c r="F55" s="9">
        <v>6</v>
      </c>
      <c r="G55" s="265">
        <v>66.49</v>
      </c>
    </row>
    <row r="56" spans="1:7" ht="15.75">
      <c r="A56" s="265">
        <v>7</v>
      </c>
      <c r="B56" s="10" t="s">
        <v>32</v>
      </c>
      <c r="C56" s="10" t="s">
        <v>121</v>
      </c>
      <c r="D56" s="9">
        <v>2001</v>
      </c>
      <c r="E56" s="21">
        <v>0.025069444444444446</v>
      </c>
      <c r="F56" s="9">
        <v>7</v>
      </c>
      <c r="G56" s="265">
        <v>56.56</v>
      </c>
    </row>
    <row r="57" spans="1:7" ht="15.75">
      <c r="A57" s="265">
        <v>8</v>
      </c>
      <c r="B57" s="10" t="s">
        <v>31</v>
      </c>
      <c r="C57" s="10" t="s">
        <v>1002</v>
      </c>
      <c r="D57" s="9">
        <v>2002</v>
      </c>
      <c r="E57" s="21">
        <v>0.02511574074074074</v>
      </c>
      <c r="F57" s="9">
        <v>8</v>
      </c>
      <c r="G57" s="265">
        <v>56.29</v>
      </c>
    </row>
    <row r="58" spans="1:7" ht="15.75">
      <c r="A58" s="265">
        <v>9</v>
      </c>
      <c r="B58" s="10" t="s">
        <v>210</v>
      </c>
      <c r="C58" s="10" t="s">
        <v>87</v>
      </c>
      <c r="D58" s="9">
        <v>2002</v>
      </c>
      <c r="E58" s="21">
        <v>0.025659722222222223</v>
      </c>
      <c r="F58" s="9">
        <v>9</v>
      </c>
      <c r="G58" s="265">
        <v>53.18</v>
      </c>
    </row>
    <row r="59" spans="1:7" ht="15.75">
      <c r="A59" s="265">
        <v>10</v>
      </c>
      <c r="B59" s="10" t="s">
        <v>1054</v>
      </c>
      <c r="C59" s="10" t="s">
        <v>87</v>
      </c>
      <c r="D59" s="9">
        <v>2002</v>
      </c>
      <c r="E59" s="21">
        <v>0.025752314814814815</v>
      </c>
      <c r="F59" s="9">
        <v>10</v>
      </c>
      <c r="G59" s="265">
        <v>52.65</v>
      </c>
    </row>
    <row r="60" spans="1:7" ht="15.75">
      <c r="A60" s="265">
        <v>11</v>
      </c>
      <c r="B60" s="10" t="s">
        <v>211</v>
      </c>
      <c r="C60" s="10" t="s">
        <v>1003</v>
      </c>
      <c r="D60" s="9">
        <v>2002</v>
      </c>
      <c r="E60" s="21">
        <v>0.026516203703703698</v>
      </c>
      <c r="F60" s="9">
        <v>11</v>
      </c>
      <c r="G60" s="265">
        <v>48.28</v>
      </c>
    </row>
    <row r="61" spans="1:7" ht="15.75">
      <c r="A61" s="265">
        <v>12</v>
      </c>
      <c r="B61" s="10" t="s">
        <v>207</v>
      </c>
      <c r="C61" s="10" t="s">
        <v>1002</v>
      </c>
      <c r="D61" s="9">
        <v>2001</v>
      </c>
      <c r="E61" s="21">
        <v>0.027951388888888887</v>
      </c>
      <c r="F61" s="9">
        <v>12</v>
      </c>
      <c r="G61" s="265">
        <v>40.07</v>
      </c>
    </row>
    <row r="62" spans="1:7" ht="15.75">
      <c r="A62" s="265">
        <v>13</v>
      </c>
      <c r="B62" s="10" t="s">
        <v>208</v>
      </c>
      <c r="C62" s="10" t="s">
        <v>121</v>
      </c>
      <c r="D62" s="9">
        <v>2001</v>
      </c>
      <c r="E62" s="21">
        <v>0.03145833333333333</v>
      </c>
      <c r="F62" s="9">
        <v>13</v>
      </c>
      <c r="G62" s="265">
        <v>20</v>
      </c>
    </row>
    <row r="63" spans="1:7" ht="15.75">
      <c r="A63" s="265">
        <v>14</v>
      </c>
      <c r="B63" s="10" t="s">
        <v>1055</v>
      </c>
      <c r="C63" s="10" t="s">
        <v>79</v>
      </c>
      <c r="D63" s="9">
        <v>2001</v>
      </c>
      <c r="E63" s="21">
        <v>0.047974537037037045</v>
      </c>
      <c r="F63" s="9">
        <v>14</v>
      </c>
      <c r="G63" s="265">
        <v>0</v>
      </c>
    </row>
    <row r="64" ht="15.75">
      <c r="G64" s="10"/>
    </row>
    <row r="65" spans="1:7" ht="15.75">
      <c r="A65" s="269" t="s">
        <v>1056</v>
      </c>
      <c r="B65" s="271" t="s">
        <v>51</v>
      </c>
      <c r="C65" s="10" t="s">
        <v>1097</v>
      </c>
      <c r="G65" s="10"/>
    </row>
    <row r="66" spans="1:7" ht="15.75">
      <c r="A66" s="265">
        <v>1</v>
      </c>
      <c r="B66" s="192" t="s">
        <v>1058</v>
      </c>
      <c r="C66" s="192" t="s">
        <v>121</v>
      </c>
      <c r="D66" s="272">
        <v>1997</v>
      </c>
      <c r="E66" s="21">
        <v>0.02377314814814815</v>
      </c>
      <c r="F66" s="9">
        <v>1</v>
      </c>
      <c r="G66" s="265">
        <v>100</v>
      </c>
    </row>
    <row r="67" spans="1:7" ht="15.75">
      <c r="A67" s="265">
        <v>2</v>
      </c>
      <c r="B67" s="192" t="s">
        <v>206</v>
      </c>
      <c r="C67" s="192" t="s">
        <v>79</v>
      </c>
      <c r="D67" s="272">
        <v>2000</v>
      </c>
      <c r="E67" s="21">
        <v>0.02579861111111111</v>
      </c>
      <c r="F67" s="9">
        <v>2</v>
      </c>
      <c r="G67" s="265">
        <v>91.48</v>
      </c>
    </row>
    <row r="68" ht="15.75">
      <c r="G68" s="10"/>
    </row>
    <row r="69" spans="1:7" ht="15.75">
      <c r="A69" s="269" t="s">
        <v>1062</v>
      </c>
      <c r="B69" s="10" t="s">
        <v>1098</v>
      </c>
      <c r="G69" s="10"/>
    </row>
    <row r="70" spans="1:7" ht="15.75">
      <c r="A70" s="265">
        <v>1</v>
      </c>
      <c r="B70" s="10" t="s">
        <v>126</v>
      </c>
      <c r="C70" s="10" t="s">
        <v>87</v>
      </c>
      <c r="D70" s="9">
        <v>2006</v>
      </c>
      <c r="E70" s="21">
        <v>0.009085648148148148</v>
      </c>
      <c r="F70" s="9">
        <v>1</v>
      </c>
      <c r="G70" s="265">
        <v>100</v>
      </c>
    </row>
    <row r="71" spans="1:7" ht="15.75">
      <c r="A71" s="265">
        <v>2</v>
      </c>
      <c r="B71" s="10" t="s">
        <v>137</v>
      </c>
      <c r="C71" s="10" t="s">
        <v>81</v>
      </c>
      <c r="D71" s="9">
        <v>2005</v>
      </c>
      <c r="E71" s="21">
        <v>0.011967592592592592</v>
      </c>
      <c r="F71" s="9">
        <v>2</v>
      </c>
      <c r="G71" s="265">
        <v>68.28</v>
      </c>
    </row>
    <row r="72" spans="1:7" ht="15.75">
      <c r="A72" s="265">
        <v>3</v>
      </c>
      <c r="B72" s="10" t="s">
        <v>141</v>
      </c>
      <c r="C72" s="10" t="s">
        <v>121</v>
      </c>
      <c r="D72" s="9">
        <v>2006</v>
      </c>
      <c r="E72" s="21">
        <v>0.012511574074074073</v>
      </c>
      <c r="F72" s="9">
        <v>3</v>
      </c>
      <c r="G72" s="265">
        <v>62.29</v>
      </c>
    </row>
    <row r="73" spans="1:7" ht="15.75">
      <c r="A73" s="265">
        <v>4</v>
      </c>
      <c r="B73" s="10" t="s">
        <v>142</v>
      </c>
      <c r="C73" s="10" t="s">
        <v>121</v>
      </c>
      <c r="D73" s="9">
        <v>2005</v>
      </c>
      <c r="E73" s="21">
        <v>0.0140625</v>
      </c>
      <c r="F73" s="9">
        <v>4</v>
      </c>
      <c r="G73" s="265">
        <v>45.22</v>
      </c>
    </row>
    <row r="74" spans="1:7" ht="15.75">
      <c r="A74" s="265">
        <v>5</v>
      </c>
      <c r="B74" s="10" t="s">
        <v>131</v>
      </c>
      <c r="C74" s="10" t="s">
        <v>79</v>
      </c>
      <c r="D74" s="9">
        <v>2007</v>
      </c>
      <c r="E74" s="21">
        <v>0.015474537037037038</v>
      </c>
      <c r="F74" s="9">
        <v>5</v>
      </c>
      <c r="G74" s="265">
        <v>29.68</v>
      </c>
    </row>
    <row r="75" spans="1:7" ht="15.75">
      <c r="A75" s="265">
        <v>6</v>
      </c>
      <c r="B75" s="10" t="s">
        <v>159</v>
      </c>
      <c r="C75" s="10" t="s">
        <v>121</v>
      </c>
      <c r="D75" s="9">
        <v>2006</v>
      </c>
      <c r="E75" s="21">
        <v>0.015509259259259257</v>
      </c>
      <c r="F75" s="9">
        <v>6</v>
      </c>
      <c r="G75" s="265">
        <v>29.3</v>
      </c>
    </row>
    <row r="76" spans="1:7" ht="15.75">
      <c r="A76" s="265">
        <v>7</v>
      </c>
      <c r="B76" s="10" t="s">
        <v>1011</v>
      </c>
      <c r="C76" s="10" t="s">
        <v>79</v>
      </c>
      <c r="D76" s="9">
        <v>2006</v>
      </c>
      <c r="E76" s="21">
        <v>0.016099537037037037</v>
      </c>
      <c r="F76" s="9">
        <v>7</v>
      </c>
      <c r="G76" s="265">
        <v>22.8</v>
      </c>
    </row>
    <row r="77" spans="1:7" ht="15.75">
      <c r="A77" s="265">
        <v>8</v>
      </c>
      <c r="B77" s="10" t="s">
        <v>125</v>
      </c>
      <c r="C77" s="10" t="s">
        <v>81</v>
      </c>
      <c r="D77" s="9">
        <v>2005</v>
      </c>
      <c r="E77" s="21">
        <v>0.01613425925925926</v>
      </c>
      <c r="F77" s="9">
        <v>8</v>
      </c>
      <c r="G77" s="265">
        <v>22.42</v>
      </c>
    </row>
    <row r="78" spans="1:7" ht="15.75">
      <c r="A78" s="265">
        <v>9</v>
      </c>
      <c r="B78" s="10" t="s">
        <v>161</v>
      </c>
      <c r="C78" s="10" t="s">
        <v>121</v>
      </c>
      <c r="D78" s="9">
        <v>2007</v>
      </c>
      <c r="E78" s="21">
        <v>0.01699074074074074</v>
      </c>
      <c r="F78" s="9">
        <v>9</v>
      </c>
      <c r="G78" s="265">
        <v>12.99</v>
      </c>
    </row>
    <row r="79" spans="1:7" ht="15.75">
      <c r="A79" s="265">
        <v>10</v>
      </c>
      <c r="B79" s="10" t="s">
        <v>1008</v>
      </c>
      <c r="C79" s="10" t="s">
        <v>81</v>
      </c>
      <c r="D79" s="9">
        <v>2006</v>
      </c>
      <c r="E79" s="21">
        <v>0.017361111111111112</v>
      </c>
      <c r="F79" s="9">
        <v>10</v>
      </c>
      <c r="G79" s="265">
        <v>8.92</v>
      </c>
    </row>
    <row r="80" spans="1:7" ht="15.75">
      <c r="A80" s="265">
        <v>11</v>
      </c>
      <c r="B80" s="10" t="s">
        <v>127</v>
      </c>
      <c r="C80" s="10" t="s">
        <v>87</v>
      </c>
      <c r="D80" s="9">
        <v>2005</v>
      </c>
      <c r="E80" s="21">
        <v>0.01747685185185185</v>
      </c>
      <c r="F80" s="9">
        <v>11</v>
      </c>
      <c r="G80" s="265">
        <v>7.64</v>
      </c>
    </row>
    <row r="81" spans="1:7" ht="15.75">
      <c r="A81" s="265">
        <v>12</v>
      </c>
      <c r="B81" s="10" t="s">
        <v>154</v>
      </c>
      <c r="C81" s="10" t="s">
        <v>1003</v>
      </c>
      <c r="D81" s="9">
        <v>2005</v>
      </c>
      <c r="E81" s="21">
        <v>0.020983796296296296</v>
      </c>
      <c r="F81" s="9">
        <v>12</v>
      </c>
      <c r="G81" s="265">
        <v>0</v>
      </c>
    </row>
    <row r="82" spans="1:7" ht="15.75">
      <c r="A82" s="265">
        <v>13</v>
      </c>
      <c r="B82" s="10" t="s">
        <v>152</v>
      </c>
      <c r="C82" s="10" t="s">
        <v>94</v>
      </c>
      <c r="D82" s="9">
        <v>2006</v>
      </c>
      <c r="E82" s="21">
        <v>0.021678240740740738</v>
      </c>
      <c r="F82" s="9">
        <v>13</v>
      </c>
      <c r="G82" s="265">
        <v>0</v>
      </c>
    </row>
    <row r="83" spans="1:7" ht="15.75">
      <c r="A83" s="265">
        <v>14</v>
      </c>
      <c r="B83" s="10" t="s">
        <v>133</v>
      </c>
      <c r="C83" s="10" t="s">
        <v>79</v>
      </c>
      <c r="D83" s="9">
        <v>2006</v>
      </c>
      <c r="E83" s="21">
        <v>0.021678240740740738</v>
      </c>
      <c r="F83" s="9">
        <f>13</f>
        <v>13</v>
      </c>
      <c r="G83" s="265">
        <v>0</v>
      </c>
    </row>
    <row r="84" spans="1:7" ht="15.75">
      <c r="A84" s="265">
        <v>15</v>
      </c>
      <c r="B84" s="10" t="s">
        <v>123</v>
      </c>
      <c r="C84" s="10" t="s">
        <v>124</v>
      </c>
      <c r="D84" s="9">
        <v>2006</v>
      </c>
      <c r="E84" s="21">
        <v>0.022303240740740738</v>
      </c>
      <c r="F84" s="9">
        <v>15</v>
      </c>
      <c r="G84" s="265">
        <v>0</v>
      </c>
    </row>
    <row r="85" spans="1:7" ht="15.75">
      <c r="A85" s="265">
        <v>16</v>
      </c>
      <c r="B85" s="10" t="s">
        <v>158</v>
      </c>
      <c r="C85" s="10" t="s">
        <v>94</v>
      </c>
      <c r="D85" s="9">
        <v>2006</v>
      </c>
      <c r="E85" s="21">
        <v>0.0228125</v>
      </c>
      <c r="F85" s="9">
        <v>16</v>
      </c>
      <c r="G85" s="265">
        <v>0</v>
      </c>
    </row>
    <row r="86" spans="1:7" ht="15.75">
      <c r="A86" s="265">
        <v>17</v>
      </c>
      <c r="B86" s="10" t="s">
        <v>147</v>
      </c>
      <c r="C86" s="10" t="s">
        <v>121</v>
      </c>
      <c r="D86" s="9">
        <v>2006</v>
      </c>
      <c r="E86" s="21">
        <v>0.02292824074074074</v>
      </c>
      <c r="F86" s="9">
        <v>17</v>
      </c>
      <c r="G86" s="265">
        <v>0</v>
      </c>
    </row>
    <row r="87" spans="1:7" ht="15.75">
      <c r="A87" s="265">
        <v>18</v>
      </c>
      <c r="B87" s="10" t="s">
        <v>1069</v>
      </c>
      <c r="C87" s="10" t="s">
        <v>1060</v>
      </c>
      <c r="D87" s="9">
        <v>2005</v>
      </c>
      <c r="E87" s="21">
        <v>0.023124999999999996</v>
      </c>
      <c r="F87" s="9">
        <v>18</v>
      </c>
      <c r="G87" s="265">
        <v>0</v>
      </c>
    </row>
    <row r="88" spans="1:7" ht="15.75">
      <c r="A88" s="265">
        <v>19</v>
      </c>
      <c r="B88" s="10" t="s">
        <v>143</v>
      </c>
      <c r="C88" s="10" t="s">
        <v>121</v>
      </c>
      <c r="D88" s="9">
        <v>2008</v>
      </c>
      <c r="E88" s="21">
        <v>0.023402777777777783</v>
      </c>
      <c r="F88" s="9">
        <v>19</v>
      </c>
      <c r="G88" s="265">
        <v>0</v>
      </c>
    </row>
    <row r="89" spans="1:7" ht="15.75">
      <c r="A89" s="265">
        <v>20</v>
      </c>
      <c r="B89" s="10" t="s">
        <v>136</v>
      </c>
      <c r="C89" s="10" t="s">
        <v>87</v>
      </c>
      <c r="D89" s="9">
        <v>2006</v>
      </c>
      <c r="E89" s="21">
        <v>0.02378472222222222</v>
      </c>
      <c r="F89" s="9">
        <v>20</v>
      </c>
      <c r="G89" s="265">
        <v>0</v>
      </c>
    </row>
    <row r="90" spans="1:7" ht="15.75">
      <c r="A90" s="265">
        <v>21</v>
      </c>
      <c r="B90" s="10" t="s">
        <v>1013</v>
      </c>
      <c r="C90" s="10" t="s">
        <v>79</v>
      </c>
      <c r="D90" s="9">
        <v>2007</v>
      </c>
      <c r="E90" s="21">
        <v>0.024050925925925924</v>
      </c>
      <c r="F90" s="9">
        <v>21</v>
      </c>
      <c r="G90" s="265">
        <v>0</v>
      </c>
    </row>
    <row r="91" spans="1:7" ht="15.75">
      <c r="A91" s="265">
        <v>22</v>
      </c>
      <c r="B91" s="10" t="s">
        <v>1009</v>
      </c>
      <c r="C91" s="10" t="s">
        <v>81</v>
      </c>
      <c r="D91" s="9">
        <v>2006</v>
      </c>
      <c r="E91" s="21">
        <v>0.024733796296296295</v>
      </c>
      <c r="F91" s="9">
        <v>22</v>
      </c>
      <c r="G91" s="265">
        <v>0</v>
      </c>
    </row>
    <row r="92" spans="1:7" ht="15.75">
      <c r="A92" s="265">
        <v>23</v>
      </c>
      <c r="B92" s="10" t="s">
        <v>160</v>
      </c>
      <c r="C92" s="10" t="s">
        <v>1003</v>
      </c>
      <c r="D92" s="9">
        <v>2007</v>
      </c>
      <c r="E92" s="21">
        <v>0.024814814814814817</v>
      </c>
      <c r="F92" s="9">
        <v>23</v>
      </c>
      <c r="G92" s="265">
        <v>0</v>
      </c>
    </row>
    <row r="93" spans="1:7" ht="15.75">
      <c r="A93" s="265">
        <v>24</v>
      </c>
      <c r="B93" s="10" t="s">
        <v>135</v>
      </c>
      <c r="C93" s="10" t="s">
        <v>94</v>
      </c>
      <c r="D93" s="9">
        <v>2005</v>
      </c>
      <c r="E93" s="21">
        <v>0.02496527777777778</v>
      </c>
      <c r="F93" s="9">
        <v>24</v>
      </c>
      <c r="G93" s="265">
        <v>0</v>
      </c>
    </row>
    <row r="94" spans="1:7" ht="15.75">
      <c r="A94" s="265">
        <v>25</v>
      </c>
      <c r="B94" s="10" t="s">
        <v>1067</v>
      </c>
      <c r="C94" s="10" t="s">
        <v>1061</v>
      </c>
      <c r="D94" s="9">
        <v>2006</v>
      </c>
      <c r="E94" s="21">
        <v>0.02528935185185185</v>
      </c>
      <c r="F94" s="9">
        <v>25</v>
      </c>
      <c r="G94" s="265">
        <v>0</v>
      </c>
    </row>
    <row r="95" spans="1:7" ht="15.75">
      <c r="A95" s="265">
        <v>26</v>
      </c>
      <c r="B95" s="10" t="s">
        <v>150</v>
      </c>
      <c r="C95" s="10" t="s">
        <v>81</v>
      </c>
      <c r="D95" s="9">
        <v>2005</v>
      </c>
      <c r="E95" s="21">
        <v>0.026550925925925926</v>
      </c>
      <c r="F95" s="9">
        <v>26</v>
      </c>
      <c r="G95" s="265">
        <v>0</v>
      </c>
    </row>
    <row r="96" spans="1:7" ht="15.75">
      <c r="A96" s="265">
        <v>27</v>
      </c>
      <c r="B96" s="10" t="s">
        <v>1064</v>
      </c>
      <c r="C96" s="10" t="s">
        <v>87</v>
      </c>
      <c r="D96" s="9">
        <v>2006</v>
      </c>
      <c r="E96" s="21">
        <v>0.026574074074074073</v>
      </c>
      <c r="F96" s="9">
        <v>27</v>
      </c>
      <c r="G96" s="265">
        <v>0</v>
      </c>
    </row>
    <row r="97" spans="1:7" ht="15.75">
      <c r="A97" s="265">
        <v>28</v>
      </c>
      <c r="B97" s="10" t="s">
        <v>128</v>
      </c>
      <c r="C97" s="10" t="s">
        <v>1003</v>
      </c>
      <c r="D97" s="9">
        <v>2007</v>
      </c>
      <c r="E97" s="21">
        <v>0.026620370370370374</v>
      </c>
      <c r="F97" s="9">
        <v>28</v>
      </c>
      <c r="G97" s="265">
        <v>0</v>
      </c>
    </row>
    <row r="98" spans="1:7" ht="15.75">
      <c r="A98" s="265">
        <v>29</v>
      </c>
      <c r="B98" s="10" t="s">
        <v>1068</v>
      </c>
      <c r="C98" s="10" t="s">
        <v>1061</v>
      </c>
      <c r="D98" s="9">
        <v>2006</v>
      </c>
      <c r="E98" s="21">
        <v>0.02758101851851852</v>
      </c>
      <c r="F98" s="9">
        <v>29</v>
      </c>
      <c r="G98" s="265">
        <v>0</v>
      </c>
    </row>
    <row r="99" spans="1:7" ht="15.75">
      <c r="A99" s="265">
        <v>30</v>
      </c>
      <c r="B99" s="10" t="s">
        <v>148</v>
      </c>
      <c r="C99" s="10" t="s">
        <v>124</v>
      </c>
      <c r="D99" s="9">
        <v>2006</v>
      </c>
      <c r="E99" s="21">
        <v>0.027974537037037034</v>
      </c>
      <c r="F99" s="9">
        <v>30</v>
      </c>
      <c r="G99" s="265">
        <v>0</v>
      </c>
    </row>
    <row r="100" spans="1:7" ht="15.75">
      <c r="A100" s="265">
        <v>31</v>
      </c>
      <c r="B100" s="10" t="s">
        <v>1065</v>
      </c>
      <c r="C100" s="10" t="s">
        <v>1003</v>
      </c>
      <c r="D100" s="9">
        <v>2007</v>
      </c>
      <c r="E100" s="21">
        <v>0.02855324074074074</v>
      </c>
      <c r="F100" s="9">
        <v>31</v>
      </c>
      <c r="G100" s="265">
        <v>0</v>
      </c>
    </row>
    <row r="101" spans="1:7" ht="15.75">
      <c r="A101" s="265">
        <v>32</v>
      </c>
      <c r="B101" s="10" t="s">
        <v>153</v>
      </c>
      <c r="C101" s="10" t="s">
        <v>124</v>
      </c>
      <c r="D101" s="9">
        <v>2005</v>
      </c>
      <c r="E101" s="21">
        <v>0.02929398148148148</v>
      </c>
      <c r="F101" s="9">
        <v>32</v>
      </c>
      <c r="G101" s="265">
        <v>0</v>
      </c>
    </row>
    <row r="102" spans="1:7" ht="15.75">
      <c r="A102" s="265">
        <v>33</v>
      </c>
      <c r="B102" s="10" t="s">
        <v>1016</v>
      </c>
      <c r="C102" s="10" t="s">
        <v>87</v>
      </c>
      <c r="D102" s="9">
        <v>2007</v>
      </c>
      <c r="E102" s="21">
        <v>0.029490740740740744</v>
      </c>
      <c r="F102" s="9">
        <v>33</v>
      </c>
      <c r="G102" s="265">
        <v>0</v>
      </c>
    </row>
    <row r="103" spans="1:7" ht="15.75">
      <c r="A103" s="265">
        <v>34</v>
      </c>
      <c r="B103" s="10" t="s">
        <v>140</v>
      </c>
      <c r="C103" s="10" t="s">
        <v>1002</v>
      </c>
      <c r="D103" s="9">
        <v>2005</v>
      </c>
      <c r="E103" s="21">
        <v>0.030462962962962966</v>
      </c>
      <c r="F103" s="9">
        <v>34</v>
      </c>
      <c r="G103" s="265">
        <v>0</v>
      </c>
    </row>
    <row r="104" spans="1:7" ht="15.75">
      <c r="A104" s="265">
        <v>35</v>
      </c>
      <c r="B104" s="10" t="s">
        <v>1014</v>
      </c>
      <c r="C104" s="10" t="s">
        <v>79</v>
      </c>
      <c r="D104" s="9">
        <v>2006</v>
      </c>
      <c r="E104" s="21">
        <v>0.03439814814814814</v>
      </c>
      <c r="F104" s="9">
        <v>35</v>
      </c>
      <c r="G104" s="265">
        <v>0</v>
      </c>
    </row>
    <row r="105" spans="1:7" ht="15.75">
      <c r="A105" s="265">
        <v>36</v>
      </c>
      <c r="B105" s="10" t="s">
        <v>129</v>
      </c>
      <c r="C105" s="10" t="s">
        <v>87</v>
      </c>
      <c r="D105" s="9">
        <v>2006</v>
      </c>
      <c r="E105" s="21">
        <v>0.040462962962962964</v>
      </c>
      <c r="F105" s="9">
        <v>36</v>
      </c>
      <c r="G105" s="265">
        <v>0</v>
      </c>
    </row>
    <row r="106" spans="1:7" ht="15.75">
      <c r="A106" s="265">
        <v>37</v>
      </c>
      <c r="B106" s="10" t="s">
        <v>1066</v>
      </c>
      <c r="C106" s="10" t="s">
        <v>81</v>
      </c>
      <c r="D106" s="9">
        <v>2005</v>
      </c>
      <c r="E106" s="21">
        <v>0.040497685185185185</v>
      </c>
      <c r="F106" s="9">
        <v>37</v>
      </c>
      <c r="G106" s="265">
        <v>0</v>
      </c>
    </row>
    <row r="107" spans="1:7" ht="15.75">
      <c r="A107" s="265">
        <v>38</v>
      </c>
      <c r="B107" s="10" t="s">
        <v>130</v>
      </c>
      <c r="C107" s="10" t="s">
        <v>1003</v>
      </c>
      <c r="D107" s="9">
        <v>2004</v>
      </c>
      <c r="E107" s="21">
        <v>0.04116898148148148</v>
      </c>
      <c r="F107" s="9">
        <v>38</v>
      </c>
      <c r="G107" s="265">
        <v>0</v>
      </c>
    </row>
    <row r="108" spans="1:7" ht="15.75">
      <c r="A108" s="265">
        <v>39</v>
      </c>
      <c r="B108" s="10" t="s">
        <v>157</v>
      </c>
      <c r="C108" s="10" t="s">
        <v>94</v>
      </c>
      <c r="D108" s="9">
        <v>2007</v>
      </c>
      <c r="E108" s="21">
        <v>0.04268518518518519</v>
      </c>
      <c r="F108" s="9">
        <v>39</v>
      </c>
      <c r="G108" s="265">
        <v>0</v>
      </c>
    </row>
    <row r="109" spans="1:7" ht="15.75">
      <c r="A109" s="265">
        <v>40</v>
      </c>
      <c r="B109" s="10" t="s">
        <v>197</v>
      </c>
      <c r="C109" s="10" t="s">
        <v>1002</v>
      </c>
      <c r="D109" s="9">
        <v>2004</v>
      </c>
      <c r="E109" s="21">
        <v>0.04296296296296296</v>
      </c>
      <c r="F109" s="9">
        <v>40</v>
      </c>
      <c r="G109" s="265">
        <v>0</v>
      </c>
    </row>
    <row r="110" spans="1:7" ht="15.75">
      <c r="A110" s="265">
        <v>41</v>
      </c>
      <c r="B110" s="10" t="s">
        <v>1012</v>
      </c>
      <c r="C110" s="10" t="s">
        <v>79</v>
      </c>
      <c r="D110" s="9">
        <v>2006</v>
      </c>
      <c r="E110" s="21">
        <v>0.04412037037037037</v>
      </c>
      <c r="F110" s="9">
        <v>41</v>
      </c>
      <c r="G110" s="265">
        <v>0</v>
      </c>
    </row>
    <row r="111" spans="1:7" ht="15.75">
      <c r="A111" s="265">
        <v>42</v>
      </c>
      <c r="B111" s="10" t="s">
        <v>1010</v>
      </c>
      <c r="C111" s="10" t="s">
        <v>79</v>
      </c>
      <c r="D111" s="9">
        <v>2006</v>
      </c>
      <c r="E111" s="21">
        <v>0.048263888888888884</v>
      </c>
      <c r="F111" s="9">
        <v>42</v>
      </c>
      <c r="G111" s="265">
        <v>0</v>
      </c>
    </row>
    <row r="112" spans="1:7" ht="15.75">
      <c r="A112" s="265">
        <v>43</v>
      </c>
      <c r="B112" s="10" t="s">
        <v>1015</v>
      </c>
      <c r="C112" s="10" t="s">
        <v>79</v>
      </c>
      <c r="D112" s="9">
        <v>2005</v>
      </c>
      <c r="F112" s="9" t="s">
        <v>220</v>
      </c>
      <c r="G112" s="265">
        <v>0</v>
      </c>
    </row>
    <row r="113" ht="15.75">
      <c r="G113" s="10"/>
    </row>
    <row r="114" spans="1:7" ht="15.75">
      <c r="A114" s="269" t="s">
        <v>1070</v>
      </c>
      <c r="B114" s="10" t="s">
        <v>1099</v>
      </c>
      <c r="G114" s="10"/>
    </row>
    <row r="115" spans="1:7" ht="15.75">
      <c r="A115" s="265">
        <v>1</v>
      </c>
      <c r="B115" s="10" t="s">
        <v>36</v>
      </c>
      <c r="C115" s="10" t="s">
        <v>1072</v>
      </c>
      <c r="D115" s="9">
        <v>2003</v>
      </c>
      <c r="E115" s="21">
        <v>0.015069444444444443</v>
      </c>
      <c r="F115" s="9">
        <v>1</v>
      </c>
      <c r="G115" s="265">
        <v>100</v>
      </c>
    </row>
    <row r="116" spans="1:7" ht="15.75">
      <c r="A116" s="265">
        <v>2</v>
      </c>
      <c r="B116" s="10" t="s">
        <v>170</v>
      </c>
      <c r="C116" s="10" t="s">
        <v>81</v>
      </c>
      <c r="D116" s="9">
        <v>2004</v>
      </c>
      <c r="E116" s="21">
        <v>0.015972222222222224</v>
      </c>
      <c r="F116" s="9">
        <v>2</v>
      </c>
      <c r="G116" s="265">
        <v>94.01</v>
      </c>
    </row>
    <row r="117" spans="1:7" ht="15.75">
      <c r="A117" s="265">
        <v>3</v>
      </c>
      <c r="B117" s="10" t="s">
        <v>184</v>
      </c>
      <c r="C117" s="10" t="s">
        <v>94</v>
      </c>
      <c r="D117" s="9">
        <v>2003</v>
      </c>
      <c r="E117" s="21">
        <v>0.016145833333333335</v>
      </c>
      <c r="F117" s="9">
        <v>3</v>
      </c>
      <c r="G117" s="265">
        <v>92.86</v>
      </c>
    </row>
    <row r="118" spans="1:7" ht="15.75">
      <c r="A118" s="265">
        <v>4</v>
      </c>
      <c r="B118" s="10" t="s">
        <v>169</v>
      </c>
      <c r="C118" s="10" t="s">
        <v>1003</v>
      </c>
      <c r="D118" s="9">
        <v>2005</v>
      </c>
      <c r="E118" s="21">
        <v>0.017951388888888888</v>
      </c>
      <c r="F118" s="9">
        <v>4</v>
      </c>
      <c r="G118" s="265">
        <v>80.88</v>
      </c>
    </row>
    <row r="119" spans="1:7" ht="15.75">
      <c r="A119" s="265">
        <v>5</v>
      </c>
      <c r="B119" s="10" t="s">
        <v>165</v>
      </c>
      <c r="C119" s="10" t="s">
        <v>1002</v>
      </c>
      <c r="D119" s="9">
        <v>2004</v>
      </c>
      <c r="E119" s="21">
        <v>0.01798611111111111</v>
      </c>
      <c r="F119" s="9">
        <v>5</v>
      </c>
      <c r="G119" s="265">
        <v>80.65</v>
      </c>
    </row>
    <row r="120" spans="1:7" ht="15.75">
      <c r="A120" s="265">
        <v>6</v>
      </c>
      <c r="B120" s="10" t="s">
        <v>181</v>
      </c>
      <c r="C120" s="10" t="s">
        <v>121</v>
      </c>
      <c r="D120" s="9">
        <v>2004</v>
      </c>
      <c r="E120" s="21">
        <v>0.01869212962962963</v>
      </c>
      <c r="F120" s="9">
        <v>6</v>
      </c>
      <c r="G120" s="265">
        <v>75.96</v>
      </c>
    </row>
    <row r="121" spans="1:7" ht="15.75">
      <c r="A121" s="265">
        <v>7</v>
      </c>
      <c r="B121" s="10" t="s">
        <v>188</v>
      </c>
      <c r="C121" s="10" t="s">
        <v>1002</v>
      </c>
      <c r="D121" s="9">
        <v>2004</v>
      </c>
      <c r="E121" s="21">
        <v>0.01965277777777778</v>
      </c>
      <c r="F121" s="9">
        <v>7</v>
      </c>
      <c r="G121" s="265">
        <v>69.59</v>
      </c>
    </row>
    <row r="122" spans="1:7" ht="15.75">
      <c r="A122" s="265">
        <v>8</v>
      </c>
      <c r="B122" s="10" t="s">
        <v>173</v>
      </c>
      <c r="C122" s="10" t="s">
        <v>124</v>
      </c>
      <c r="D122" s="9">
        <v>2004</v>
      </c>
      <c r="E122" s="21">
        <v>0.019837962962962963</v>
      </c>
      <c r="F122" s="9">
        <v>8</v>
      </c>
      <c r="G122" s="265">
        <v>68.36</v>
      </c>
    </row>
    <row r="123" spans="1:7" ht="15.75">
      <c r="A123" s="265">
        <v>9</v>
      </c>
      <c r="B123" s="10" t="s">
        <v>38</v>
      </c>
      <c r="C123" s="10" t="s">
        <v>81</v>
      </c>
      <c r="D123" s="9">
        <v>2004</v>
      </c>
      <c r="E123" s="21">
        <v>0.020324074074074074</v>
      </c>
      <c r="F123" s="9">
        <v>9</v>
      </c>
      <c r="G123" s="265">
        <v>65.13</v>
      </c>
    </row>
    <row r="124" spans="1:7" ht="15.75">
      <c r="A124" s="265">
        <v>10</v>
      </c>
      <c r="B124" s="10" t="s">
        <v>172</v>
      </c>
      <c r="C124" s="10" t="s">
        <v>124</v>
      </c>
      <c r="D124" s="9">
        <v>2004</v>
      </c>
      <c r="E124" s="21">
        <v>0.02125</v>
      </c>
      <c r="F124" s="9">
        <v>10</v>
      </c>
      <c r="G124" s="265">
        <v>58.99</v>
      </c>
    </row>
    <row r="125" spans="1:7" ht="15.75">
      <c r="A125" s="265">
        <v>11</v>
      </c>
      <c r="B125" s="10" t="s">
        <v>171</v>
      </c>
      <c r="C125" s="10" t="s">
        <v>1003</v>
      </c>
      <c r="D125" s="9">
        <v>2004</v>
      </c>
      <c r="E125" s="21">
        <v>0.021354166666666664</v>
      </c>
      <c r="F125" s="9">
        <v>11</v>
      </c>
      <c r="G125" s="265">
        <v>58.29</v>
      </c>
    </row>
    <row r="126" spans="1:7" ht="15.75">
      <c r="A126" s="265">
        <v>12</v>
      </c>
      <c r="B126" s="10" t="s">
        <v>39</v>
      </c>
      <c r="C126" s="10" t="s">
        <v>121</v>
      </c>
      <c r="D126" s="9">
        <v>2003</v>
      </c>
      <c r="E126" s="21">
        <v>0.021875000000000002</v>
      </c>
      <c r="F126" s="9">
        <v>12</v>
      </c>
      <c r="G126" s="265">
        <v>54.84</v>
      </c>
    </row>
    <row r="127" spans="1:7" ht="15.75">
      <c r="A127" s="265">
        <v>13</v>
      </c>
      <c r="B127" s="10" t="s">
        <v>37</v>
      </c>
      <c r="C127" s="10" t="s">
        <v>81</v>
      </c>
      <c r="D127" s="9">
        <v>2004</v>
      </c>
      <c r="E127" s="21">
        <v>0.02259259259259259</v>
      </c>
      <c r="F127" s="9">
        <v>13</v>
      </c>
      <c r="G127" s="265">
        <v>50.08</v>
      </c>
    </row>
    <row r="128" spans="1:7" ht="15.75">
      <c r="A128" s="265">
        <v>14</v>
      </c>
      <c r="B128" s="10" t="s">
        <v>166</v>
      </c>
      <c r="C128" s="10" t="s">
        <v>1003</v>
      </c>
      <c r="D128" s="9">
        <v>2004</v>
      </c>
      <c r="E128" s="21">
        <v>0.023703703703703703</v>
      </c>
      <c r="F128" s="9">
        <v>14</v>
      </c>
      <c r="G128" s="265">
        <v>42.7</v>
      </c>
    </row>
    <row r="129" spans="1:7" ht="15.75">
      <c r="A129" s="265">
        <v>15</v>
      </c>
      <c r="B129" s="10" t="s">
        <v>180</v>
      </c>
      <c r="C129" s="10" t="s">
        <v>1002</v>
      </c>
      <c r="D129" s="9">
        <v>2003</v>
      </c>
      <c r="E129" s="21">
        <v>0.02398148148148148</v>
      </c>
      <c r="F129" s="9">
        <v>15</v>
      </c>
      <c r="G129" s="265">
        <v>40.86</v>
      </c>
    </row>
    <row r="130" spans="1:7" ht="15.75">
      <c r="A130" s="265">
        <v>16</v>
      </c>
      <c r="B130" s="10" t="s">
        <v>187</v>
      </c>
      <c r="C130" s="10" t="s">
        <v>81</v>
      </c>
      <c r="D130" s="9">
        <v>2004</v>
      </c>
      <c r="E130" s="21">
        <v>0.024016203703703706</v>
      </c>
      <c r="F130" s="9">
        <v>16</v>
      </c>
      <c r="G130" s="265">
        <v>40.63</v>
      </c>
    </row>
    <row r="131" spans="1:7" ht="15.75">
      <c r="A131" s="265">
        <v>17</v>
      </c>
      <c r="B131" s="10" t="s">
        <v>1073</v>
      </c>
      <c r="C131" s="10" t="s">
        <v>81</v>
      </c>
      <c r="D131" s="9">
        <v>2004</v>
      </c>
      <c r="E131" s="21">
        <v>0.024375000000000004</v>
      </c>
      <c r="F131" s="9">
        <v>17</v>
      </c>
      <c r="G131" s="265">
        <v>38.25</v>
      </c>
    </row>
    <row r="132" spans="1:7" ht="15.75">
      <c r="A132" s="265">
        <v>18</v>
      </c>
      <c r="B132" s="10" t="s">
        <v>175</v>
      </c>
      <c r="C132" s="10" t="s">
        <v>81</v>
      </c>
      <c r="D132" s="9">
        <v>2004</v>
      </c>
      <c r="E132" s="21">
        <v>0.025520833333333336</v>
      </c>
      <c r="F132" s="9">
        <v>18</v>
      </c>
      <c r="G132" s="265">
        <v>30.65</v>
      </c>
    </row>
    <row r="133" spans="1:7" ht="15.75">
      <c r="A133" s="265">
        <v>19</v>
      </c>
      <c r="B133" s="10" t="s">
        <v>191</v>
      </c>
      <c r="C133" s="10" t="s">
        <v>79</v>
      </c>
      <c r="D133" s="9">
        <v>2004</v>
      </c>
      <c r="E133" s="21">
        <v>0.02597222222222222</v>
      </c>
      <c r="F133" s="9">
        <v>19</v>
      </c>
      <c r="G133" s="265">
        <v>27.65</v>
      </c>
    </row>
    <row r="134" spans="1:7" ht="15.75">
      <c r="A134" s="265">
        <v>20</v>
      </c>
      <c r="B134" s="10" t="s">
        <v>174</v>
      </c>
      <c r="C134" s="10" t="s">
        <v>1002</v>
      </c>
      <c r="D134" s="9">
        <v>2003</v>
      </c>
      <c r="E134" s="21">
        <v>0.026516203703703698</v>
      </c>
      <c r="F134" s="9">
        <v>20</v>
      </c>
      <c r="G134" s="265">
        <v>24.04</v>
      </c>
    </row>
    <row r="135" spans="1:7" ht="15.75">
      <c r="A135" s="265">
        <v>21</v>
      </c>
      <c r="B135" s="10" t="s">
        <v>168</v>
      </c>
      <c r="C135" s="10" t="s">
        <v>121</v>
      </c>
      <c r="D135" s="9">
        <v>2004</v>
      </c>
      <c r="E135" s="21">
        <v>0.027141203703703706</v>
      </c>
      <c r="F135" s="9">
        <v>21</v>
      </c>
      <c r="G135" s="265">
        <v>19.89</v>
      </c>
    </row>
    <row r="136" spans="1:7" ht="15.75">
      <c r="A136" s="265">
        <v>22</v>
      </c>
      <c r="B136" s="10" t="s">
        <v>196</v>
      </c>
      <c r="C136" s="10" t="s">
        <v>87</v>
      </c>
      <c r="D136" s="9">
        <v>2004</v>
      </c>
      <c r="E136" s="21">
        <v>0.027280092592592592</v>
      </c>
      <c r="F136" s="9">
        <v>22</v>
      </c>
      <c r="G136" s="265">
        <v>18.97</v>
      </c>
    </row>
    <row r="137" spans="1:7" ht="15.75">
      <c r="A137" s="265">
        <v>23</v>
      </c>
      <c r="B137" s="10" t="s">
        <v>178</v>
      </c>
      <c r="C137" s="10" t="s">
        <v>124</v>
      </c>
      <c r="D137" s="9">
        <v>2004</v>
      </c>
      <c r="E137" s="21">
        <v>0.02854166666666667</v>
      </c>
      <c r="F137" s="9">
        <v>23</v>
      </c>
      <c r="G137" s="265">
        <v>10.6</v>
      </c>
    </row>
    <row r="138" spans="1:7" ht="15.75">
      <c r="A138" s="265">
        <v>24</v>
      </c>
      <c r="B138" s="10" t="s">
        <v>192</v>
      </c>
      <c r="C138" s="10" t="s">
        <v>1002</v>
      </c>
      <c r="D138" s="9">
        <v>2004</v>
      </c>
      <c r="E138" s="21">
        <v>0.028738425925925928</v>
      </c>
      <c r="F138" s="9">
        <v>24</v>
      </c>
      <c r="G138" s="265">
        <v>9.29</v>
      </c>
    </row>
    <row r="139" spans="1:7" ht="15.75">
      <c r="A139" s="265">
        <v>25</v>
      </c>
      <c r="B139" s="10" t="s">
        <v>176</v>
      </c>
      <c r="C139" s="10" t="s">
        <v>94</v>
      </c>
      <c r="D139" s="9">
        <v>2003</v>
      </c>
      <c r="E139" s="21">
        <v>0.028912037037037038</v>
      </c>
      <c r="F139" s="9">
        <v>25</v>
      </c>
      <c r="G139" s="265">
        <v>8.14</v>
      </c>
    </row>
    <row r="140" spans="1:7" ht="15.75">
      <c r="A140" s="265">
        <v>26</v>
      </c>
      <c r="B140" s="10" t="s">
        <v>182</v>
      </c>
      <c r="C140" s="10" t="s">
        <v>94</v>
      </c>
      <c r="D140" s="9">
        <v>2003</v>
      </c>
      <c r="E140" s="21">
        <v>0.029270833333333333</v>
      </c>
      <c r="F140" s="9">
        <v>26</v>
      </c>
      <c r="G140" s="265">
        <v>5.76</v>
      </c>
    </row>
    <row r="141" spans="1:7" ht="15.75">
      <c r="A141" s="265">
        <v>27</v>
      </c>
      <c r="B141" s="10" t="s">
        <v>190</v>
      </c>
      <c r="C141" s="10" t="s">
        <v>87</v>
      </c>
      <c r="D141" s="9">
        <v>2004</v>
      </c>
      <c r="E141" s="21">
        <v>0.030324074074074073</v>
      </c>
      <c r="F141" s="9">
        <v>27</v>
      </c>
      <c r="G141" s="265">
        <v>0</v>
      </c>
    </row>
    <row r="142" spans="1:7" ht="15.75">
      <c r="A142" s="265">
        <v>28</v>
      </c>
      <c r="B142" s="10" t="s">
        <v>179</v>
      </c>
      <c r="C142" s="10" t="s">
        <v>94</v>
      </c>
      <c r="D142" s="9">
        <v>2003</v>
      </c>
      <c r="E142" s="21">
        <v>0.036898148148148145</v>
      </c>
      <c r="F142" s="9">
        <v>28</v>
      </c>
      <c r="G142" s="265">
        <v>0</v>
      </c>
    </row>
    <row r="143" spans="1:7" ht="15.75">
      <c r="A143" s="265">
        <v>29</v>
      </c>
      <c r="B143" s="10" t="s">
        <v>194</v>
      </c>
      <c r="C143" s="10" t="s">
        <v>1003</v>
      </c>
      <c r="D143" s="9">
        <v>2004</v>
      </c>
      <c r="E143" s="21">
        <v>0.03849537037037037</v>
      </c>
      <c r="F143" s="9">
        <v>29</v>
      </c>
      <c r="G143" s="265">
        <v>0</v>
      </c>
    </row>
    <row r="144" spans="1:7" ht="15.75">
      <c r="A144" s="265">
        <v>30</v>
      </c>
      <c r="B144" s="10" t="s">
        <v>193</v>
      </c>
      <c r="C144" s="10" t="s">
        <v>124</v>
      </c>
      <c r="D144" s="9">
        <v>2003</v>
      </c>
      <c r="F144" s="9" t="s">
        <v>220</v>
      </c>
      <c r="G144" s="265">
        <v>0</v>
      </c>
    </row>
    <row r="145" spans="1:7" ht="15.75">
      <c r="A145" s="265">
        <v>31</v>
      </c>
      <c r="B145" s="10" t="s">
        <v>186</v>
      </c>
      <c r="C145" s="10" t="s">
        <v>124</v>
      </c>
      <c r="D145" s="9">
        <v>2004</v>
      </c>
      <c r="F145" s="9" t="s">
        <v>220</v>
      </c>
      <c r="G145" s="265">
        <v>0</v>
      </c>
    </row>
    <row r="146" spans="1:7" ht="15.75">
      <c r="A146" s="265">
        <v>32</v>
      </c>
      <c r="B146" s="10" t="s">
        <v>1024</v>
      </c>
      <c r="C146" s="10" t="s">
        <v>1003</v>
      </c>
      <c r="D146" s="9">
        <v>2003</v>
      </c>
      <c r="F146" s="9" t="s">
        <v>220</v>
      </c>
      <c r="G146" s="265">
        <v>0</v>
      </c>
    </row>
    <row r="147" ht="15.75">
      <c r="G147" s="10"/>
    </row>
    <row r="148" spans="1:7" ht="15.75">
      <c r="A148" s="269" t="s">
        <v>1074</v>
      </c>
      <c r="B148" s="10" t="s">
        <v>1100</v>
      </c>
      <c r="G148" s="10"/>
    </row>
    <row r="149" spans="1:7" ht="15.75">
      <c r="A149" s="265">
        <v>1</v>
      </c>
      <c r="B149" s="10" t="s">
        <v>6</v>
      </c>
      <c r="C149" s="10" t="s">
        <v>87</v>
      </c>
      <c r="D149" s="9">
        <v>2001</v>
      </c>
      <c r="E149" s="21">
        <v>0.015023148148148148</v>
      </c>
      <c r="F149" s="9">
        <v>1</v>
      </c>
      <c r="G149" s="265">
        <v>100</v>
      </c>
    </row>
    <row r="150" spans="1:7" ht="15.75">
      <c r="A150" s="265">
        <v>2</v>
      </c>
      <c r="B150" s="10" t="s">
        <v>17</v>
      </c>
      <c r="C150" s="10" t="s">
        <v>79</v>
      </c>
      <c r="D150" s="9">
        <v>2002</v>
      </c>
      <c r="E150" s="21">
        <v>0.01568287037037037</v>
      </c>
      <c r="F150" s="9">
        <v>2</v>
      </c>
      <c r="G150" s="265">
        <v>95.61</v>
      </c>
    </row>
    <row r="151" spans="1:7" ht="15.75">
      <c r="A151" s="265">
        <v>3</v>
      </c>
      <c r="B151" s="10" t="s">
        <v>10</v>
      </c>
      <c r="C151" s="10" t="s">
        <v>1003</v>
      </c>
      <c r="D151" s="9">
        <v>2002</v>
      </c>
      <c r="E151" s="21">
        <v>0.01636574074074074</v>
      </c>
      <c r="F151" s="9">
        <v>3</v>
      </c>
      <c r="G151" s="265">
        <v>91.06</v>
      </c>
    </row>
    <row r="152" spans="1:7" ht="15.75">
      <c r="A152" s="265">
        <v>4</v>
      </c>
      <c r="B152" s="10" t="s">
        <v>13</v>
      </c>
      <c r="C152" s="10" t="s">
        <v>121</v>
      </c>
      <c r="D152" s="9">
        <v>2002</v>
      </c>
      <c r="E152" s="21">
        <v>0.018796296296296297</v>
      </c>
      <c r="F152" s="9">
        <v>4</v>
      </c>
      <c r="G152" s="265">
        <v>74.88</v>
      </c>
    </row>
    <row r="153" spans="1:7" ht="15.75">
      <c r="A153" s="265">
        <v>5</v>
      </c>
      <c r="B153" s="10" t="s">
        <v>14</v>
      </c>
      <c r="C153" s="10" t="s">
        <v>87</v>
      </c>
      <c r="D153" s="9">
        <v>2002</v>
      </c>
      <c r="E153" s="21">
        <v>0.022326388888888885</v>
      </c>
      <c r="F153" s="9">
        <v>5</v>
      </c>
      <c r="G153" s="265">
        <v>51.39</v>
      </c>
    </row>
    <row r="154" spans="1:7" ht="15.75">
      <c r="A154" s="265">
        <v>6</v>
      </c>
      <c r="B154" s="10" t="s">
        <v>840</v>
      </c>
      <c r="C154" s="10" t="s">
        <v>81</v>
      </c>
      <c r="D154" s="9">
        <v>2002</v>
      </c>
      <c r="E154" s="21">
        <v>0.02298611111111111</v>
      </c>
      <c r="F154" s="9">
        <v>6</v>
      </c>
      <c r="G154" s="265">
        <v>47</v>
      </c>
    </row>
    <row r="155" spans="1:7" ht="15.75">
      <c r="A155" s="265">
        <v>7</v>
      </c>
      <c r="B155" s="10" t="s">
        <v>218</v>
      </c>
      <c r="C155" s="10" t="s">
        <v>87</v>
      </c>
      <c r="D155" s="9">
        <v>2002</v>
      </c>
      <c r="E155" s="21">
        <v>0.02390046296296296</v>
      </c>
      <c r="F155" s="9">
        <v>7</v>
      </c>
      <c r="G155" s="265">
        <v>40.91</v>
      </c>
    </row>
    <row r="156" spans="1:7" ht="15.75">
      <c r="A156" s="265">
        <v>8</v>
      </c>
      <c r="B156" s="10" t="s">
        <v>11</v>
      </c>
      <c r="C156" s="10" t="s">
        <v>81</v>
      </c>
      <c r="D156" s="9">
        <v>2002</v>
      </c>
      <c r="E156" s="21">
        <v>0.024710648148148148</v>
      </c>
      <c r="F156" s="9">
        <v>8</v>
      </c>
      <c r="G156" s="265">
        <v>35.52</v>
      </c>
    </row>
    <row r="157" spans="1:7" ht="15.75">
      <c r="A157" s="265">
        <v>9</v>
      </c>
      <c r="B157" s="10" t="s">
        <v>214</v>
      </c>
      <c r="C157" s="10" t="s">
        <v>1003</v>
      </c>
      <c r="D157" s="9">
        <v>2002</v>
      </c>
      <c r="E157" s="21">
        <v>0.025902777777777775</v>
      </c>
      <c r="F157" s="9">
        <v>9</v>
      </c>
      <c r="G157" s="265">
        <v>27.58</v>
      </c>
    </row>
    <row r="158" spans="1:7" ht="15.75">
      <c r="A158" s="265">
        <v>10</v>
      </c>
      <c r="B158" s="10" t="s">
        <v>215</v>
      </c>
      <c r="C158" s="10" t="s">
        <v>1002</v>
      </c>
      <c r="D158" s="9">
        <v>2001</v>
      </c>
      <c r="E158" s="21">
        <v>0.02625</v>
      </c>
      <c r="F158" s="9">
        <v>10</v>
      </c>
      <c r="G158" s="265">
        <v>25.27</v>
      </c>
    </row>
    <row r="159" spans="1:7" ht="15.75">
      <c r="A159" s="265">
        <v>11</v>
      </c>
      <c r="B159" s="10" t="s">
        <v>1020</v>
      </c>
      <c r="C159" s="10" t="s">
        <v>79</v>
      </c>
      <c r="D159" s="9">
        <v>2002</v>
      </c>
      <c r="E159" s="21">
        <v>0.026921296296296294</v>
      </c>
      <c r="F159" s="9">
        <v>11</v>
      </c>
      <c r="G159" s="265">
        <v>20.8</v>
      </c>
    </row>
    <row r="160" spans="1:7" ht="15.75">
      <c r="A160" s="265">
        <v>12</v>
      </c>
      <c r="B160" s="10" t="s">
        <v>216</v>
      </c>
      <c r="C160" s="10" t="s">
        <v>1003</v>
      </c>
      <c r="D160" s="9">
        <v>2001</v>
      </c>
      <c r="E160" s="21">
        <v>0.027453703703703702</v>
      </c>
      <c r="F160" s="9">
        <v>12</v>
      </c>
      <c r="G160" s="265">
        <v>17.26</v>
      </c>
    </row>
    <row r="161" spans="1:7" ht="15.75">
      <c r="A161" s="265">
        <v>13</v>
      </c>
      <c r="B161" s="10" t="s">
        <v>1077</v>
      </c>
      <c r="C161" s="10" t="s">
        <v>81</v>
      </c>
      <c r="D161" s="9">
        <v>2002</v>
      </c>
      <c r="E161" s="21">
        <v>0.037442129629629624</v>
      </c>
      <c r="F161" s="9">
        <v>13</v>
      </c>
      <c r="G161" s="265">
        <v>0</v>
      </c>
    </row>
    <row r="162" spans="1:7" ht="15.75">
      <c r="A162" s="265">
        <v>14</v>
      </c>
      <c r="B162" s="10" t="s">
        <v>1076</v>
      </c>
      <c r="C162" s="10" t="s">
        <v>87</v>
      </c>
      <c r="D162" s="9">
        <v>2001</v>
      </c>
      <c r="E162" s="21">
        <v>0.06447916666666666</v>
      </c>
      <c r="F162" s="9">
        <v>14</v>
      </c>
      <c r="G162" s="265">
        <v>0</v>
      </c>
    </row>
    <row r="163" ht="15.75">
      <c r="G163" s="10"/>
    </row>
    <row r="164" spans="1:7" ht="15.75">
      <c r="A164" s="269" t="s">
        <v>1078</v>
      </c>
      <c r="B164" s="271" t="s">
        <v>49</v>
      </c>
      <c r="C164" s="10" t="s">
        <v>1101</v>
      </c>
      <c r="G164" s="10"/>
    </row>
    <row r="165" spans="1:7" ht="15.75">
      <c r="A165" s="265">
        <v>1</v>
      </c>
      <c r="B165" s="10" t="s">
        <v>8</v>
      </c>
      <c r="C165" s="10" t="s">
        <v>124</v>
      </c>
      <c r="D165" s="9">
        <v>2000</v>
      </c>
      <c r="E165" s="21">
        <v>0.018425925925925925</v>
      </c>
      <c r="F165" s="9">
        <v>1</v>
      </c>
      <c r="G165" s="265">
        <v>100</v>
      </c>
    </row>
    <row r="166" spans="1:7" ht="15.75">
      <c r="A166" s="265">
        <v>2</v>
      </c>
      <c r="B166" s="10" t="s">
        <v>1084</v>
      </c>
      <c r="C166" s="10" t="s">
        <v>1049</v>
      </c>
      <c r="D166" s="9">
        <v>1999</v>
      </c>
      <c r="E166" s="21">
        <v>0.018854166666666665</v>
      </c>
      <c r="F166" s="9">
        <v>2</v>
      </c>
      <c r="G166" s="265">
        <v>97.68</v>
      </c>
    </row>
    <row r="167" spans="1:7" ht="15.75">
      <c r="A167" s="265">
        <v>3</v>
      </c>
      <c r="B167" s="192" t="s">
        <v>1081</v>
      </c>
      <c r="C167" s="192" t="s">
        <v>124</v>
      </c>
      <c r="D167" s="272">
        <v>1997</v>
      </c>
      <c r="E167" s="273">
        <v>0.01989583333333333</v>
      </c>
      <c r="F167" s="9">
        <v>3</v>
      </c>
      <c r="G167" s="272">
        <v>92.02</v>
      </c>
    </row>
    <row r="168" spans="1:7" ht="15.75">
      <c r="A168" s="265">
        <v>4</v>
      </c>
      <c r="B168" s="192" t="s">
        <v>1080</v>
      </c>
      <c r="C168" s="192" t="s">
        <v>79</v>
      </c>
      <c r="D168" s="272">
        <v>1999</v>
      </c>
      <c r="E168" s="273">
        <v>0.021064814814814814</v>
      </c>
      <c r="F168" s="9">
        <v>4</v>
      </c>
      <c r="G168" s="272">
        <v>85.68</v>
      </c>
    </row>
    <row r="169" spans="1:7" ht="15.75">
      <c r="A169" s="265">
        <v>5</v>
      </c>
      <c r="B169" s="192" t="s">
        <v>213</v>
      </c>
      <c r="C169" s="192" t="s">
        <v>120</v>
      </c>
      <c r="D169" s="272">
        <v>2000</v>
      </c>
      <c r="E169" s="273">
        <v>0.02136574074074074</v>
      </c>
      <c r="F169" s="9">
        <v>5</v>
      </c>
      <c r="G169" s="272">
        <v>84.05</v>
      </c>
    </row>
    <row r="170" spans="1:7" ht="15.75">
      <c r="A170" s="265">
        <v>6</v>
      </c>
      <c r="B170" s="192" t="s">
        <v>18</v>
      </c>
      <c r="C170" s="192" t="s">
        <v>79</v>
      </c>
      <c r="D170" s="272">
        <v>2000</v>
      </c>
      <c r="E170" s="273">
        <v>0.02269675925925926</v>
      </c>
      <c r="F170" s="9">
        <v>6</v>
      </c>
      <c r="G170" s="272">
        <v>76.82</v>
      </c>
    </row>
    <row r="171" spans="1:7" ht="15.75">
      <c r="A171" s="265">
        <v>7</v>
      </c>
      <c r="B171" s="192" t="s">
        <v>1088</v>
      </c>
      <c r="C171" s="192" t="s">
        <v>87</v>
      </c>
      <c r="D171" s="272">
        <v>1998</v>
      </c>
      <c r="E171" s="273">
        <v>0.023298611111111107</v>
      </c>
      <c r="F171" s="9">
        <v>7</v>
      </c>
      <c r="G171" s="272">
        <v>73.56</v>
      </c>
    </row>
    <row r="172" spans="1:7" ht="15.75">
      <c r="A172" s="265">
        <v>8</v>
      </c>
      <c r="B172" s="192" t="s">
        <v>1086</v>
      </c>
      <c r="C172" s="192" t="s">
        <v>1049</v>
      </c>
      <c r="D172" s="272">
        <v>1998</v>
      </c>
      <c r="E172" s="273">
        <v>0.023657407407407408</v>
      </c>
      <c r="F172" s="9">
        <v>8</v>
      </c>
      <c r="G172" s="272">
        <v>71.61</v>
      </c>
    </row>
    <row r="173" spans="1:7" ht="15.75">
      <c r="A173" s="265">
        <v>9</v>
      </c>
      <c r="B173" s="192" t="s">
        <v>1087</v>
      </c>
      <c r="C173" s="192" t="s">
        <v>87</v>
      </c>
      <c r="D173" s="272">
        <v>1999</v>
      </c>
      <c r="E173" s="273">
        <v>0.02515046296296296</v>
      </c>
      <c r="F173" s="9">
        <v>9</v>
      </c>
      <c r="G173" s="272">
        <v>63.51</v>
      </c>
    </row>
    <row r="174" spans="1:7" ht="15.75">
      <c r="A174" s="265">
        <v>10</v>
      </c>
      <c r="B174" s="192" t="s">
        <v>1083</v>
      </c>
      <c r="C174" s="192" t="s">
        <v>1002</v>
      </c>
      <c r="D174" s="272">
        <v>1998</v>
      </c>
      <c r="E174" s="273">
        <v>0.025439814814814814</v>
      </c>
      <c r="F174" s="9">
        <v>10</v>
      </c>
      <c r="G174" s="272">
        <v>61.93</v>
      </c>
    </row>
    <row r="175" spans="1:7" ht="15.75">
      <c r="A175" s="265">
        <v>11</v>
      </c>
      <c r="B175" s="192" t="s">
        <v>1082</v>
      </c>
      <c r="C175" s="192" t="s">
        <v>1004</v>
      </c>
      <c r="D175" s="272">
        <v>1999</v>
      </c>
      <c r="E175" s="273">
        <v>0.02736111111111111</v>
      </c>
      <c r="F175" s="9">
        <v>11</v>
      </c>
      <c r="G175" s="272">
        <v>51.51</v>
      </c>
    </row>
    <row r="176" spans="1:7" ht="15.75">
      <c r="A176" s="265">
        <v>12</v>
      </c>
      <c r="B176" s="192" t="s">
        <v>1085</v>
      </c>
      <c r="C176" s="192" t="s">
        <v>94</v>
      </c>
      <c r="D176" s="272">
        <v>1997</v>
      </c>
      <c r="E176" s="273">
        <v>0.03302083333333333</v>
      </c>
      <c r="F176" s="9">
        <v>12</v>
      </c>
      <c r="G176" s="272">
        <v>20.79</v>
      </c>
    </row>
    <row r="177" spans="1:7" ht="15.75">
      <c r="A177" s="265">
        <v>13</v>
      </c>
      <c r="B177" s="192" t="s">
        <v>1089</v>
      </c>
      <c r="C177" s="192" t="s">
        <v>79</v>
      </c>
      <c r="D177" s="272">
        <v>2000</v>
      </c>
      <c r="E177" s="273">
        <v>0.05440972222222223</v>
      </c>
      <c r="F177" s="9">
        <v>13</v>
      </c>
      <c r="G177" s="272">
        <v>0</v>
      </c>
    </row>
  </sheetData>
  <sheetProtection/>
  <autoFilter ref="A3:A179"/>
  <mergeCells count="2">
    <mergeCell ref="B1:C1"/>
    <mergeCell ref="C2:D2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7"/>
  <sheetViews>
    <sheetView zoomScale="107" zoomScaleNormal="107" zoomScalePageLayoutView="0" workbookViewId="0" topLeftCell="A1">
      <selection activeCell="M37" sqref="M37"/>
    </sheetView>
  </sheetViews>
  <sheetFormatPr defaultColWidth="9.140625" defaultRowHeight="15"/>
  <cols>
    <col min="1" max="1" width="8.57421875" style="116" customWidth="1"/>
    <col min="2" max="2" width="20.140625" style="10" customWidth="1"/>
    <col min="3" max="3" width="7.140625" style="9" customWidth="1"/>
    <col min="4" max="4" width="8.421875" style="9" customWidth="1"/>
    <col min="5" max="5" width="15.7109375" style="9" customWidth="1"/>
    <col min="6" max="6" width="10.421875" style="9" customWidth="1"/>
    <col min="7" max="7" width="7.421875" style="9" customWidth="1"/>
    <col min="8" max="8" width="9.57421875" style="9" customWidth="1"/>
    <col min="9" max="9" width="9.28125" style="9" customWidth="1"/>
    <col min="10" max="10" width="6.28125" style="9" customWidth="1"/>
    <col min="11" max="11" width="7.57421875" style="9" customWidth="1"/>
    <col min="12" max="12" width="7.7109375" style="9" customWidth="1"/>
    <col min="13" max="13" width="14.7109375" style="9" customWidth="1"/>
    <col min="14" max="14" width="6.140625" style="9" customWidth="1"/>
    <col min="15" max="16" width="7.00390625" style="9" customWidth="1"/>
    <col min="17" max="17" width="12.57421875" style="9" customWidth="1"/>
    <col min="18" max="18" width="9.140625" style="9" customWidth="1"/>
  </cols>
  <sheetData>
    <row r="1" spans="2:12" ht="15.75">
      <c r="B1" s="557" t="s">
        <v>1028</v>
      </c>
      <c r="C1" s="557"/>
      <c r="D1" s="557"/>
      <c r="E1" s="557"/>
      <c r="F1" s="557"/>
      <c r="G1" s="557"/>
      <c r="L1" s="283" t="s">
        <v>1104</v>
      </c>
    </row>
    <row r="2" spans="2:4" ht="15.75">
      <c r="B2" s="19" t="s">
        <v>1112</v>
      </c>
      <c r="C2" s="19"/>
      <c r="D2" s="19"/>
    </row>
    <row r="3" spans="5:17" ht="15.75">
      <c r="E3" s="144" t="s">
        <v>1111</v>
      </c>
      <c r="F3" s="144"/>
      <c r="I3" s="284" t="s">
        <v>1116</v>
      </c>
      <c r="J3" s="284"/>
      <c r="K3" s="284"/>
      <c r="M3" s="144" t="s">
        <v>1115</v>
      </c>
      <c r="N3" s="144"/>
      <c r="O3" s="144"/>
      <c r="Q3" s="144" t="s">
        <v>1118</v>
      </c>
    </row>
    <row r="4" spans="3:17" ht="15.75">
      <c r="C4" s="283" t="s">
        <v>54</v>
      </c>
      <c r="D4" s="19" t="s">
        <v>55</v>
      </c>
      <c r="E4" s="144" t="s">
        <v>1113</v>
      </c>
      <c r="F4" s="144"/>
      <c r="G4" s="283" t="s">
        <v>54</v>
      </c>
      <c r="H4" s="19" t="s">
        <v>55</v>
      </c>
      <c r="I4" s="144" t="s">
        <v>1114</v>
      </c>
      <c r="J4" s="144"/>
      <c r="K4" s="283" t="s">
        <v>54</v>
      </c>
      <c r="L4" s="19" t="s">
        <v>55</v>
      </c>
      <c r="M4" s="144" t="s">
        <v>1117</v>
      </c>
      <c r="N4" s="144"/>
      <c r="O4" s="283" t="s">
        <v>54</v>
      </c>
      <c r="P4" s="19" t="s">
        <v>55</v>
      </c>
      <c r="Q4" s="144" t="s">
        <v>1119</v>
      </c>
    </row>
    <row r="5" spans="1:20" ht="15.75">
      <c r="A5" s="116" t="s">
        <v>511</v>
      </c>
      <c r="B5" s="285" t="s">
        <v>1105</v>
      </c>
      <c r="C5" s="286">
        <v>1</v>
      </c>
      <c r="D5" s="9">
        <v>150</v>
      </c>
      <c r="E5" s="287">
        <v>0.03217592592592593</v>
      </c>
      <c r="F5" s="288"/>
      <c r="J5" s="288"/>
      <c r="K5" s="288" t="s">
        <v>1121</v>
      </c>
      <c r="L5" s="9">
        <v>150</v>
      </c>
      <c r="M5" s="288" t="s">
        <v>1123</v>
      </c>
      <c r="N5" s="288"/>
      <c r="O5" s="288"/>
      <c r="P5" s="288"/>
      <c r="Q5" s="288"/>
      <c r="R5" s="288"/>
      <c r="S5" s="141"/>
      <c r="T5" s="141"/>
    </row>
    <row r="6" spans="2:20" ht="15.75">
      <c r="B6" s="10" t="s">
        <v>41</v>
      </c>
      <c r="C6" s="9">
        <v>4</v>
      </c>
      <c r="D6" s="9">
        <v>140.13</v>
      </c>
      <c r="E6" s="287">
        <v>0.034305555555555554</v>
      </c>
      <c r="F6" s="288"/>
      <c r="G6" s="288" t="s">
        <v>1121</v>
      </c>
      <c r="H6" s="9">
        <v>75</v>
      </c>
      <c r="I6" s="288" t="s">
        <v>1122</v>
      </c>
      <c r="J6" s="288"/>
      <c r="K6" s="288" t="s">
        <v>1124</v>
      </c>
      <c r="L6" s="288" t="s">
        <v>1212</v>
      </c>
      <c r="M6" s="288" t="s">
        <v>1129</v>
      </c>
      <c r="N6" s="288"/>
      <c r="O6" s="288" t="s">
        <v>1121</v>
      </c>
      <c r="P6" s="288" t="s">
        <v>1134</v>
      </c>
      <c r="Q6" s="288" t="s">
        <v>1135</v>
      </c>
      <c r="R6" s="288"/>
      <c r="S6" s="141"/>
      <c r="T6" s="141"/>
    </row>
    <row r="7" spans="2:20" ht="15.75">
      <c r="B7" s="10" t="s">
        <v>1120</v>
      </c>
      <c r="C7" s="9">
        <v>13</v>
      </c>
      <c r="D7" s="9">
        <v>132.87</v>
      </c>
      <c r="E7" s="289">
        <v>0.03597222222222222</v>
      </c>
      <c r="F7" s="288"/>
      <c r="G7" s="288" t="s">
        <v>1121</v>
      </c>
      <c r="H7" s="9">
        <v>75</v>
      </c>
      <c r="I7" s="288"/>
      <c r="J7" s="288"/>
      <c r="K7" s="288" t="s">
        <v>1125</v>
      </c>
      <c r="L7" s="288" t="s">
        <v>1213</v>
      </c>
      <c r="M7" s="288" t="s">
        <v>1130</v>
      </c>
      <c r="N7" s="288"/>
      <c r="O7" s="288" t="s">
        <v>1124</v>
      </c>
      <c r="P7" s="288" t="s">
        <v>1219</v>
      </c>
      <c r="Q7" s="288" t="s">
        <v>1136</v>
      </c>
      <c r="R7" s="288"/>
      <c r="S7" s="141"/>
      <c r="T7" s="141"/>
    </row>
    <row r="8" spans="2:20" ht="15.75">
      <c r="B8" s="10" t="s">
        <v>113</v>
      </c>
      <c r="C8" s="9">
        <v>19</v>
      </c>
      <c r="D8" s="9">
        <v>127.5</v>
      </c>
      <c r="E8" s="289">
        <v>0.03695601851851852</v>
      </c>
      <c r="F8" s="288"/>
      <c r="G8" s="288" t="s">
        <v>1121</v>
      </c>
      <c r="H8" s="9">
        <v>75</v>
      </c>
      <c r="I8" s="288"/>
      <c r="J8" s="288"/>
      <c r="K8" s="288" t="s">
        <v>220</v>
      </c>
      <c r="L8" s="288" t="s">
        <v>581</v>
      </c>
      <c r="M8" s="288" t="s">
        <v>220</v>
      </c>
      <c r="N8" s="288"/>
      <c r="O8" s="288" t="s">
        <v>1141</v>
      </c>
      <c r="P8" s="288" t="s">
        <v>581</v>
      </c>
      <c r="Q8" s="288" t="s">
        <v>1137</v>
      </c>
      <c r="R8" s="288"/>
      <c r="S8" s="141"/>
      <c r="T8" s="141"/>
    </row>
    <row r="9" spans="2:20" ht="15.75">
      <c r="B9" s="10" t="s">
        <v>436</v>
      </c>
      <c r="C9" s="9">
        <v>43</v>
      </c>
      <c r="D9" s="9">
        <v>97.05</v>
      </c>
      <c r="E9" s="289">
        <v>0.043645833333333335</v>
      </c>
      <c r="F9" s="288"/>
      <c r="G9" s="9" t="s">
        <v>220</v>
      </c>
      <c r="H9" s="288" t="s">
        <v>581</v>
      </c>
      <c r="I9" s="288"/>
      <c r="J9" s="288"/>
      <c r="K9" s="288" t="s">
        <v>1126</v>
      </c>
      <c r="L9" s="288" t="s">
        <v>1214</v>
      </c>
      <c r="M9" s="288" t="s">
        <v>1131</v>
      </c>
      <c r="N9" s="288"/>
      <c r="O9" s="288" t="s">
        <v>1142</v>
      </c>
      <c r="P9" s="288" t="s">
        <v>1220</v>
      </c>
      <c r="Q9" s="288" t="s">
        <v>1138</v>
      </c>
      <c r="R9" s="288"/>
      <c r="S9" s="141"/>
      <c r="T9" s="141"/>
    </row>
    <row r="10" spans="2:20" ht="15.75">
      <c r="B10" s="10" t="s">
        <v>42</v>
      </c>
      <c r="C10" s="9">
        <v>71</v>
      </c>
      <c r="D10" s="9">
        <v>0</v>
      </c>
      <c r="E10" s="289">
        <v>0.048761574074074075</v>
      </c>
      <c r="F10" s="288"/>
      <c r="G10" s="9" t="s">
        <v>220</v>
      </c>
      <c r="H10" s="288" t="s">
        <v>581</v>
      </c>
      <c r="I10" s="288"/>
      <c r="J10" s="288"/>
      <c r="K10" s="288" t="s">
        <v>1127</v>
      </c>
      <c r="L10" s="288" t="s">
        <v>1215</v>
      </c>
      <c r="M10" s="288" t="s">
        <v>1132</v>
      </c>
      <c r="N10" s="288"/>
      <c r="O10" s="288" t="s">
        <v>1143</v>
      </c>
      <c r="P10" s="288" t="s">
        <v>1221</v>
      </c>
      <c r="Q10" s="288" t="s">
        <v>1139</v>
      </c>
      <c r="R10" s="288"/>
      <c r="S10" s="141"/>
      <c r="T10" s="141"/>
    </row>
    <row r="11" spans="2:20" ht="15.75">
      <c r="B11" s="10" t="s">
        <v>111</v>
      </c>
      <c r="C11" s="9" t="s">
        <v>220</v>
      </c>
      <c r="D11" s="9">
        <v>0</v>
      </c>
      <c r="E11" s="289">
        <v>0</v>
      </c>
      <c r="F11" s="288"/>
      <c r="G11" s="9" t="s">
        <v>220</v>
      </c>
      <c r="H11" s="288" t="s">
        <v>581</v>
      </c>
      <c r="I11" s="288"/>
      <c r="J11" s="288"/>
      <c r="K11" s="288" t="s">
        <v>1128</v>
      </c>
      <c r="L11" s="288" t="s">
        <v>1216</v>
      </c>
      <c r="M11" s="288" t="s">
        <v>1133</v>
      </c>
      <c r="N11" s="288"/>
      <c r="O11" s="288" t="s">
        <v>1144</v>
      </c>
      <c r="P11" s="288" t="s">
        <v>1222</v>
      </c>
      <c r="Q11" s="288" t="s">
        <v>1140</v>
      </c>
      <c r="R11" s="288"/>
      <c r="S11" s="141"/>
      <c r="T11" s="141"/>
    </row>
    <row r="12" spans="5:20" ht="15.75">
      <c r="E12" s="289"/>
      <c r="F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141"/>
      <c r="T12" s="141"/>
    </row>
    <row r="13" spans="1:20" ht="15.75">
      <c r="A13" s="116" t="s">
        <v>1106</v>
      </c>
      <c r="B13" s="285" t="s">
        <v>1105</v>
      </c>
      <c r="C13" s="286">
        <v>1</v>
      </c>
      <c r="D13" s="286">
        <v>150</v>
      </c>
      <c r="E13" s="289">
        <v>0.03409722222222222</v>
      </c>
      <c r="F13" s="288"/>
      <c r="G13" s="288"/>
      <c r="H13" s="288"/>
      <c r="I13" s="288"/>
      <c r="J13" s="288"/>
      <c r="K13" s="288" t="s">
        <v>1121</v>
      </c>
      <c r="L13" s="288" t="s">
        <v>1134</v>
      </c>
      <c r="M13" s="288" t="s">
        <v>1145</v>
      </c>
      <c r="N13" s="288"/>
      <c r="O13" s="288" t="s">
        <v>1121</v>
      </c>
      <c r="P13" s="288" t="s">
        <v>1134</v>
      </c>
      <c r="Q13" s="288" t="s">
        <v>1146</v>
      </c>
      <c r="R13" s="288"/>
      <c r="S13" s="141"/>
      <c r="T13" s="141"/>
    </row>
    <row r="14" spans="2:20" ht="15.75">
      <c r="B14" s="10" t="s">
        <v>1052</v>
      </c>
      <c r="C14" s="9">
        <v>12</v>
      </c>
      <c r="D14" s="9">
        <v>131</v>
      </c>
      <c r="E14" s="289">
        <v>0.03851851851851852</v>
      </c>
      <c r="F14" s="288"/>
      <c r="G14" s="288" t="s">
        <v>559</v>
      </c>
      <c r="H14" s="288" t="s">
        <v>581</v>
      </c>
      <c r="I14" s="288"/>
      <c r="J14" s="288"/>
      <c r="K14" s="288" t="s">
        <v>555</v>
      </c>
      <c r="L14" s="288" t="s">
        <v>1217</v>
      </c>
      <c r="M14" s="288" t="s">
        <v>1149</v>
      </c>
      <c r="N14" s="288"/>
      <c r="O14" s="288" t="s">
        <v>1150</v>
      </c>
      <c r="P14" s="288" t="s">
        <v>1223</v>
      </c>
      <c r="Q14" s="288" t="s">
        <v>1153</v>
      </c>
      <c r="R14" s="288"/>
      <c r="S14" s="141"/>
      <c r="T14" s="141"/>
    </row>
    <row r="15" spans="2:20" ht="15.75">
      <c r="B15" s="10" t="s">
        <v>1054</v>
      </c>
      <c r="C15" s="9">
        <v>41</v>
      </c>
      <c r="D15" s="9">
        <v>80.3</v>
      </c>
      <c r="E15" s="289">
        <v>0.0490625</v>
      </c>
      <c r="F15" s="288"/>
      <c r="G15" s="288" t="s">
        <v>559</v>
      </c>
      <c r="H15" s="288" t="s">
        <v>581</v>
      </c>
      <c r="I15" s="288"/>
      <c r="J15" s="288"/>
      <c r="K15" s="288" t="s">
        <v>1147</v>
      </c>
      <c r="L15" s="288" t="s">
        <v>1218</v>
      </c>
      <c r="M15" s="288" t="s">
        <v>1148</v>
      </c>
      <c r="N15" s="288"/>
      <c r="O15" s="288" t="s">
        <v>1151</v>
      </c>
      <c r="P15" s="288" t="s">
        <v>1224</v>
      </c>
      <c r="Q15" s="288" t="s">
        <v>1152</v>
      </c>
      <c r="R15" s="288"/>
      <c r="S15" s="141"/>
      <c r="T15" s="141"/>
    </row>
    <row r="16" spans="5:20" ht="15.75">
      <c r="E16" s="289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141"/>
      <c r="T16" s="141"/>
    </row>
    <row r="17" spans="1:20" ht="15.75">
      <c r="A17" s="116" t="s">
        <v>513</v>
      </c>
      <c r="B17" s="285" t="s">
        <v>1105</v>
      </c>
      <c r="C17" s="286">
        <v>1</v>
      </c>
      <c r="D17" s="286">
        <v>150</v>
      </c>
      <c r="E17" s="289">
        <v>0.029247685185185186</v>
      </c>
      <c r="F17" s="288"/>
      <c r="G17" s="288" t="s">
        <v>1121</v>
      </c>
      <c r="H17" s="9">
        <v>75</v>
      </c>
      <c r="I17" s="288" t="s">
        <v>1225</v>
      </c>
      <c r="J17" s="288"/>
      <c r="K17" s="288" t="s">
        <v>1121</v>
      </c>
      <c r="L17" s="288" t="s">
        <v>1134</v>
      </c>
      <c r="M17" s="288" t="s">
        <v>1228</v>
      </c>
      <c r="N17" s="288"/>
      <c r="O17" s="288" t="s">
        <v>1121</v>
      </c>
      <c r="P17" s="288" t="s">
        <v>1134</v>
      </c>
      <c r="Q17" s="288" t="s">
        <v>1236</v>
      </c>
      <c r="R17" s="288"/>
      <c r="S17" s="141"/>
      <c r="T17" s="141"/>
    </row>
    <row r="18" spans="2:20" ht="15.75">
      <c r="B18" s="10" t="s">
        <v>36</v>
      </c>
      <c r="C18" s="9">
        <v>18</v>
      </c>
      <c r="D18" s="9">
        <v>107.11</v>
      </c>
      <c r="E18" s="289">
        <v>0.03761574074074074</v>
      </c>
      <c r="F18" s="288"/>
      <c r="G18" s="288" t="s">
        <v>1226</v>
      </c>
      <c r="H18" s="288" t="s">
        <v>1316</v>
      </c>
      <c r="I18" s="288" t="s">
        <v>1227</v>
      </c>
      <c r="J18" s="288"/>
      <c r="K18" s="288" t="s">
        <v>1229</v>
      </c>
      <c r="L18" s="288" t="s">
        <v>1303</v>
      </c>
      <c r="M18" s="288" t="s">
        <v>1233</v>
      </c>
      <c r="N18" s="288"/>
      <c r="O18" s="288" t="s">
        <v>1229</v>
      </c>
      <c r="P18" s="288" t="s">
        <v>1310</v>
      </c>
      <c r="Q18" s="288" t="s">
        <v>1239</v>
      </c>
      <c r="R18" s="288"/>
      <c r="S18" s="141"/>
      <c r="T18" s="141"/>
    </row>
    <row r="19" spans="2:20" ht="15.75">
      <c r="B19" s="10" t="s">
        <v>170</v>
      </c>
      <c r="C19" s="9">
        <v>19</v>
      </c>
      <c r="D19" s="9">
        <v>106.9</v>
      </c>
      <c r="E19" s="289">
        <v>0.037696759259259256</v>
      </c>
      <c r="F19" s="288"/>
      <c r="G19" s="288" t="s">
        <v>1226</v>
      </c>
      <c r="H19" s="288" t="s">
        <v>1316</v>
      </c>
      <c r="I19" s="288" t="s">
        <v>1227</v>
      </c>
      <c r="J19" s="288"/>
      <c r="K19" s="288" t="s">
        <v>1230</v>
      </c>
      <c r="L19" s="288" t="s">
        <v>1304</v>
      </c>
      <c r="M19" s="288" t="s">
        <v>1130</v>
      </c>
      <c r="N19" s="288"/>
      <c r="O19" s="288" t="s">
        <v>556</v>
      </c>
      <c r="P19" s="288" t="s">
        <v>1311</v>
      </c>
      <c r="Q19" s="288" t="s">
        <v>1240</v>
      </c>
      <c r="R19" s="288"/>
      <c r="S19" s="141"/>
      <c r="T19" s="141"/>
    </row>
    <row r="20" spans="2:20" ht="15.75">
      <c r="B20" s="10" t="s">
        <v>175</v>
      </c>
      <c r="C20" s="9">
        <v>21</v>
      </c>
      <c r="D20" s="9">
        <v>106.7</v>
      </c>
      <c r="E20" s="289">
        <v>0.03774305555555556</v>
      </c>
      <c r="F20" s="288"/>
      <c r="G20" s="288" t="s">
        <v>559</v>
      </c>
      <c r="H20" s="288" t="s">
        <v>581</v>
      </c>
      <c r="I20" s="288"/>
      <c r="J20" s="288"/>
      <c r="K20" s="288" t="s">
        <v>1231</v>
      </c>
      <c r="L20" s="288" t="s">
        <v>1305</v>
      </c>
      <c r="M20" s="288" t="s">
        <v>1234</v>
      </c>
      <c r="N20" s="288"/>
      <c r="O20" s="288" t="s">
        <v>1237</v>
      </c>
      <c r="P20" s="288" t="s">
        <v>1312</v>
      </c>
      <c r="Q20" s="288" t="s">
        <v>1241</v>
      </c>
      <c r="R20" s="288"/>
      <c r="S20" s="141"/>
      <c r="T20" s="141"/>
    </row>
    <row r="21" spans="2:20" ht="15.75">
      <c r="B21" s="10" t="s">
        <v>37</v>
      </c>
      <c r="C21" s="9">
        <v>32</v>
      </c>
      <c r="D21" s="9">
        <v>103.9</v>
      </c>
      <c r="E21" s="289">
        <v>0.03820601851851852</v>
      </c>
      <c r="F21" s="288"/>
      <c r="G21" s="288" t="s">
        <v>1226</v>
      </c>
      <c r="H21" s="288" t="s">
        <v>1316</v>
      </c>
      <c r="I21" s="288" t="s">
        <v>1227</v>
      </c>
      <c r="J21" s="288"/>
      <c r="K21" s="288" t="s">
        <v>1232</v>
      </c>
      <c r="L21" s="288" t="s">
        <v>1306</v>
      </c>
      <c r="M21" s="288" t="s">
        <v>1235</v>
      </c>
      <c r="N21" s="288"/>
      <c r="O21" s="288" t="s">
        <v>1238</v>
      </c>
      <c r="P21" s="288" t="s">
        <v>1313</v>
      </c>
      <c r="Q21" s="288" t="s">
        <v>1242</v>
      </c>
      <c r="R21" s="288"/>
      <c r="S21" s="141"/>
      <c r="T21" s="141"/>
    </row>
    <row r="22" spans="5:20" ht="15.75">
      <c r="E22" s="289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141"/>
      <c r="T22" s="141"/>
    </row>
    <row r="23" spans="1:20" ht="15.75">
      <c r="A23" s="116" t="s">
        <v>1107</v>
      </c>
      <c r="B23" s="285" t="s">
        <v>1105</v>
      </c>
      <c r="C23" s="286">
        <v>1</v>
      </c>
      <c r="D23" s="286">
        <v>150</v>
      </c>
      <c r="E23" s="289">
        <v>0.03916666666666666</v>
      </c>
      <c r="F23" s="288"/>
      <c r="G23" s="288"/>
      <c r="H23" s="288"/>
      <c r="I23" s="288"/>
      <c r="J23" s="288"/>
      <c r="K23" s="288" t="s">
        <v>1121</v>
      </c>
      <c r="L23" s="288" t="s">
        <v>1134</v>
      </c>
      <c r="M23" s="288" t="s">
        <v>1132</v>
      </c>
      <c r="N23" s="288"/>
      <c r="O23" s="288" t="s">
        <v>1121</v>
      </c>
      <c r="P23" s="288" t="s">
        <v>1134</v>
      </c>
      <c r="Q23" s="288" t="s">
        <v>1245</v>
      </c>
      <c r="R23" s="288"/>
      <c r="S23" s="141"/>
      <c r="T23" s="141"/>
    </row>
    <row r="24" spans="2:20" ht="15.75">
      <c r="B24" s="10" t="s">
        <v>11</v>
      </c>
      <c r="C24" s="9">
        <v>27</v>
      </c>
      <c r="D24" s="9">
        <v>104.69</v>
      </c>
      <c r="E24" s="289">
        <v>0.05096064814814815</v>
      </c>
      <c r="F24" s="288"/>
      <c r="G24" s="288" t="s">
        <v>559</v>
      </c>
      <c r="H24" s="288" t="s">
        <v>581</v>
      </c>
      <c r="I24" s="288"/>
      <c r="J24" s="288"/>
      <c r="K24" s="288" t="s">
        <v>1230</v>
      </c>
      <c r="L24" s="288" t="s">
        <v>1307</v>
      </c>
      <c r="M24" s="288" t="s">
        <v>1243</v>
      </c>
      <c r="N24" s="288"/>
      <c r="O24" s="288" t="s">
        <v>220</v>
      </c>
      <c r="P24" s="288" t="s">
        <v>581</v>
      </c>
      <c r="Q24" s="288"/>
      <c r="R24" s="288"/>
      <c r="S24" s="141"/>
      <c r="T24" s="141"/>
    </row>
    <row r="25" spans="2:20" ht="15.75">
      <c r="B25" s="10" t="s">
        <v>840</v>
      </c>
      <c r="C25" s="9">
        <v>39</v>
      </c>
      <c r="D25" s="9">
        <v>90.63</v>
      </c>
      <c r="E25" s="289">
        <v>0.05474537037037037</v>
      </c>
      <c r="F25" s="288"/>
      <c r="G25" s="288" t="s">
        <v>559</v>
      </c>
      <c r="H25" s="288" t="s">
        <v>581</v>
      </c>
      <c r="I25" s="288"/>
      <c r="J25" s="288"/>
      <c r="K25" s="288" t="s">
        <v>1127</v>
      </c>
      <c r="L25" s="288" t="s">
        <v>1308</v>
      </c>
      <c r="M25" s="288" t="s">
        <v>1244</v>
      </c>
      <c r="N25" s="288"/>
      <c r="O25" s="288" t="s">
        <v>1246</v>
      </c>
      <c r="P25" s="288" t="s">
        <v>1317</v>
      </c>
      <c r="Q25" s="288" t="s">
        <v>1247</v>
      </c>
      <c r="R25" s="288"/>
      <c r="S25" s="141"/>
      <c r="T25" s="141"/>
    </row>
    <row r="26" spans="5:20" ht="15.75">
      <c r="E26" s="289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141"/>
      <c r="T26" s="141"/>
    </row>
    <row r="27" spans="1:20" ht="15.75">
      <c r="A27" s="116" t="s">
        <v>1108</v>
      </c>
      <c r="B27" s="285" t="s">
        <v>1105</v>
      </c>
      <c r="C27" s="286">
        <v>1</v>
      </c>
      <c r="D27" s="286">
        <v>150</v>
      </c>
      <c r="E27" s="289">
        <v>0.04473379629629629</v>
      </c>
      <c r="F27" s="288"/>
      <c r="G27" s="288"/>
      <c r="H27" s="288"/>
      <c r="I27" s="288"/>
      <c r="J27" s="288"/>
      <c r="K27" s="288" t="s">
        <v>1121</v>
      </c>
      <c r="L27" s="288" t="s">
        <v>1134</v>
      </c>
      <c r="M27" s="288" t="s">
        <v>1249</v>
      </c>
      <c r="N27" s="288"/>
      <c r="O27" s="288" t="s">
        <v>1121</v>
      </c>
      <c r="P27" s="288" t="s">
        <v>1134</v>
      </c>
      <c r="Q27" s="288" t="s">
        <v>1252</v>
      </c>
      <c r="R27" s="288"/>
      <c r="S27" s="141"/>
      <c r="T27" s="141"/>
    </row>
    <row r="28" spans="2:20" ht="15.75">
      <c r="B28" s="10" t="s">
        <v>1084</v>
      </c>
      <c r="C28" s="9">
        <v>12</v>
      </c>
      <c r="D28" s="9">
        <v>138.05</v>
      </c>
      <c r="E28" s="289">
        <v>0.048344907407407406</v>
      </c>
      <c r="F28" s="288"/>
      <c r="G28" s="288" t="s">
        <v>559</v>
      </c>
      <c r="H28" s="288" t="s">
        <v>581</v>
      </c>
      <c r="I28" s="288"/>
      <c r="J28" s="288"/>
      <c r="K28" s="288" t="s">
        <v>1246</v>
      </c>
      <c r="L28" s="288" t="s">
        <v>1309</v>
      </c>
      <c r="M28" s="288" t="s">
        <v>1250</v>
      </c>
      <c r="N28" s="288"/>
      <c r="O28" s="288" t="s">
        <v>1128</v>
      </c>
      <c r="P28" s="288" t="s">
        <v>1314</v>
      </c>
      <c r="Q28" s="288" t="s">
        <v>1253</v>
      </c>
      <c r="R28" s="288"/>
      <c r="S28" s="141"/>
      <c r="T28" s="141"/>
    </row>
    <row r="29" spans="2:20" ht="15.75">
      <c r="B29" s="10" t="s">
        <v>1080</v>
      </c>
      <c r="C29" s="9">
        <v>32</v>
      </c>
      <c r="D29" s="9">
        <v>128.2</v>
      </c>
      <c r="E29" s="287">
        <v>0.05137731481481481</v>
      </c>
      <c r="F29" s="288"/>
      <c r="G29" s="288" t="s">
        <v>559</v>
      </c>
      <c r="H29" s="288" t="s">
        <v>581</v>
      </c>
      <c r="I29" s="288"/>
      <c r="J29" s="288"/>
      <c r="K29" s="288" t="s">
        <v>1248</v>
      </c>
      <c r="L29" s="288" t="s">
        <v>1318</v>
      </c>
      <c r="M29" s="288" t="s">
        <v>1251</v>
      </c>
      <c r="N29" s="288"/>
      <c r="O29" s="288" t="s">
        <v>1125</v>
      </c>
      <c r="P29" s="288" t="s">
        <v>1315</v>
      </c>
      <c r="Q29" s="288" t="s">
        <v>1254</v>
      </c>
      <c r="R29" s="288"/>
      <c r="S29" s="141"/>
      <c r="T29" s="141"/>
    </row>
    <row r="30" spans="5:20" ht="15.75">
      <c r="E30" s="287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141"/>
      <c r="T30" s="141"/>
    </row>
    <row r="31" spans="1:20" ht="15.75">
      <c r="A31" s="116" t="s">
        <v>1109</v>
      </c>
      <c r="B31" s="285" t="s">
        <v>1105</v>
      </c>
      <c r="C31" s="286">
        <v>1</v>
      </c>
      <c r="D31" s="286">
        <v>150</v>
      </c>
      <c r="E31" s="287">
        <v>0.05335648148148148</v>
      </c>
      <c r="F31" s="288"/>
      <c r="G31" s="288" t="s">
        <v>1121</v>
      </c>
      <c r="H31" s="288" t="s">
        <v>1255</v>
      </c>
      <c r="I31" s="288" t="s">
        <v>1256</v>
      </c>
      <c r="J31" s="288"/>
      <c r="K31" s="288" t="s">
        <v>1121</v>
      </c>
      <c r="L31" s="288" t="s">
        <v>1134</v>
      </c>
      <c r="M31" s="288" t="s">
        <v>1261</v>
      </c>
      <c r="N31" s="288"/>
      <c r="O31" s="288" t="s">
        <v>1121</v>
      </c>
      <c r="P31" s="288" t="s">
        <v>1134</v>
      </c>
      <c r="Q31" s="288" t="s">
        <v>1265</v>
      </c>
      <c r="R31" s="288"/>
      <c r="S31" s="141"/>
      <c r="T31" s="141"/>
    </row>
    <row r="32" spans="2:20" ht="15.75">
      <c r="B32" s="10" t="s">
        <v>1090</v>
      </c>
      <c r="C32" s="9">
        <v>10</v>
      </c>
      <c r="D32" s="9">
        <v>148.47</v>
      </c>
      <c r="E32" s="287">
        <v>0.05379629629629629</v>
      </c>
      <c r="F32" s="288"/>
      <c r="G32" s="288" t="s">
        <v>1257</v>
      </c>
      <c r="H32" s="288" t="s">
        <v>1270</v>
      </c>
      <c r="I32" s="288" t="s">
        <v>1258</v>
      </c>
      <c r="J32" s="288"/>
      <c r="K32" s="288" t="s">
        <v>1151</v>
      </c>
      <c r="L32" s="288" t="s">
        <v>1271</v>
      </c>
      <c r="M32" s="288" t="s">
        <v>1262</v>
      </c>
      <c r="N32" s="288"/>
      <c r="O32" s="288" t="s">
        <v>1266</v>
      </c>
      <c r="P32" s="288" t="s">
        <v>1274</v>
      </c>
      <c r="Q32" s="288" t="s">
        <v>1267</v>
      </c>
      <c r="R32" s="288"/>
      <c r="S32" s="141"/>
      <c r="T32" s="141"/>
    </row>
    <row r="33" spans="2:20" ht="15.75">
      <c r="B33" s="10" t="s">
        <v>1110</v>
      </c>
      <c r="C33" s="9">
        <v>13</v>
      </c>
      <c r="D33" s="9">
        <v>118.63</v>
      </c>
      <c r="E33" s="287">
        <v>0.06446759259259259</v>
      </c>
      <c r="F33" s="288"/>
      <c r="G33" s="288" t="s">
        <v>1257</v>
      </c>
      <c r="H33" s="288" t="s">
        <v>1270</v>
      </c>
      <c r="I33" s="288" t="s">
        <v>1258</v>
      </c>
      <c r="J33" s="288"/>
      <c r="K33" s="288" t="s">
        <v>1259</v>
      </c>
      <c r="L33" s="288" t="s">
        <v>1272</v>
      </c>
      <c r="M33" s="288" t="s">
        <v>1263</v>
      </c>
      <c r="N33" s="288"/>
      <c r="O33" s="288" t="s">
        <v>1229</v>
      </c>
      <c r="P33" s="288" t="s">
        <v>1275</v>
      </c>
      <c r="Q33" s="288" t="s">
        <v>1268</v>
      </c>
      <c r="R33" s="288"/>
      <c r="S33" s="141"/>
      <c r="T33" s="141"/>
    </row>
    <row r="34" spans="2:20" ht="15.75">
      <c r="B34" s="10" t="s">
        <v>1086</v>
      </c>
      <c r="C34" s="9" t="s">
        <v>220</v>
      </c>
      <c r="D34" s="9">
        <v>0</v>
      </c>
      <c r="E34" s="287"/>
      <c r="F34" s="288"/>
      <c r="G34" s="288" t="s">
        <v>1257</v>
      </c>
      <c r="H34" s="288" t="s">
        <v>1270</v>
      </c>
      <c r="I34" s="288" t="s">
        <v>1258</v>
      </c>
      <c r="J34" s="288"/>
      <c r="K34" s="288" t="s">
        <v>1260</v>
      </c>
      <c r="L34" s="288" t="s">
        <v>1273</v>
      </c>
      <c r="M34" s="288" t="s">
        <v>1264</v>
      </c>
      <c r="N34" s="288"/>
      <c r="O34" s="288" t="s">
        <v>1237</v>
      </c>
      <c r="P34" s="288" t="s">
        <v>1276</v>
      </c>
      <c r="Q34" s="288" t="s">
        <v>1269</v>
      </c>
      <c r="R34" s="288"/>
      <c r="S34" s="141"/>
      <c r="T34" s="141"/>
    </row>
    <row r="35" spans="5:20" ht="15.75">
      <c r="E35" s="287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141"/>
      <c r="T35" s="141"/>
    </row>
    <row r="36" spans="5:20" ht="15.75">
      <c r="E36" s="287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141"/>
      <c r="T36" s="141"/>
    </row>
    <row r="37" ht="15.75">
      <c r="E37" s="287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A1">
      <selection activeCell="P83" sqref="P83"/>
    </sheetView>
  </sheetViews>
  <sheetFormatPr defaultColWidth="9.140625" defaultRowHeight="15"/>
  <cols>
    <col min="1" max="1" width="7.140625" style="143" customWidth="1"/>
    <col min="2" max="2" width="23.57421875" style="10" customWidth="1"/>
    <col min="3" max="3" width="24.00390625" style="142" customWidth="1"/>
    <col min="4" max="4" width="7.00390625" style="143" customWidth="1"/>
    <col min="5" max="5" width="5.7109375" style="9" customWidth="1"/>
    <col min="6" max="6" width="8.57421875" style="9" customWidth="1"/>
    <col min="7" max="7" width="11.00390625" style="9" customWidth="1"/>
    <col min="8" max="8" width="9.140625" style="9" customWidth="1"/>
    <col min="9" max="10" width="9.140625" style="10" customWidth="1"/>
  </cols>
  <sheetData>
    <row r="1" ht="15.75">
      <c r="B1" s="140" t="s">
        <v>1022</v>
      </c>
    </row>
    <row r="2" spans="2:3" ht="15.75">
      <c r="B2" s="264">
        <v>43001</v>
      </c>
      <c r="C2" s="146" t="s">
        <v>1195</v>
      </c>
    </row>
    <row r="3" spans="1:9" ht="15.75">
      <c r="A3" s="249" t="s">
        <v>1183</v>
      </c>
      <c r="I3" s="249" t="s">
        <v>53</v>
      </c>
    </row>
    <row r="4" spans="1:9" ht="16.5" customHeight="1">
      <c r="A4" s="250">
        <v>1</v>
      </c>
      <c r="B4" s="251" t="s">
        <v>90</v>
      </c>
      <c r="C4" s="251" t="s">
        <v>1002</v>
      </c>
      <c r="D4" s="250" t="s">
        <v>40</v>
      </c>
      <c r="E4" s="274">
        <v>261</v>
      </c>
      <c r="F4" s="274">
        <v>2005</v>
      </c>
      <c r="G4" s="275">
        <v>0.011226851851851854</v>
      </c>
      <c r="H4" s="274">
        <v>1</v>
      </c>
      <c r="I4" s="265">
        <v>100</v>
      </c>
    </row>
    <row r="5" spans="1:9" ht="16.5" customHeight="1">
      <c r="A5" s="250">
        <v>2</v>
      </c>
      <c r="B5" s="251" t="s">
        <v>92</v>
      </c>
      <c r="C5" s="251" t="s">
        <v>81</v>
      </c>
      <c r="D5" s="250" t="s">
        <v>40</v>
      </c>
      <c r="E5" s="274">
        <v>235</v>
      </c>
      <c r="F5" s="274">
        <v>2005</v>
      </c>
      <c r="G5" s="275">
        <v>0.014537037037037038</v>
      </c>
      <c r="H5" s="274">
        <v>2</v>
      </c>
      <c r="I5" s="265">
        <v>70.52</v>
      </c>
    </row>
    <row r="6" spans="1:9" ht="16.5" customHeight="1">
      <c r="A6" s="250">
        <v>3</v>
      </c>
      <c r="B6" s="251" t="s">
        <v>102</v>
      </c>
      <c r="C6" s="251" t="s">
        <v>81</v>
      </c>
      <c r="D6" s="250" t="s">
        <v>40</v>
      </c>
      <c r="E6" s="274">
        <v>254</v>
      </c>
      <c r="F6" s="274">
        <v>2006</v>
      </c>
      <c r="G6" s="275">
        <v>0.014548611111111111</v>
      </c>
      <c r="H6" s="274">
        <v>3</v>
      </c>
      <c r="I6" s="265">
        <v>70.41</v>
      </c>
    </row>
    <row r="7" spans="1:9" ht="16.5" customHeight="1">
      <c r="A7" s="250">
        <v>4</v>
      </c>
      <c r="B7" s="251" t="s">
        <v>76</v>
      </c>
      <c r="C7" s="251" t="s">
        <v>1002</v>
      </c>
      <c r="D7" s="250" t="s">
        <v>40</v>
      </c>
      <c r="E7" s="274">
        <v>239</v>
      </c>
      <c r="F7" s="274">
        <v>2005</v>
      </c>
      <c r="G7" s="275">
        <v>0.014606481481481482</v>
      </c>
      <c r="H7" s="274">
        <v>4</v>
      </c>
      <c r="I7" s="265">
        <v>69.9</v>
      </c>
    </row>
    <row r="8" spans="1:9" ht="16.5" customHeight="1">
      <c r="A8" s="250">
        <v>5</v>
      </c>
      <c r="B8" s="251" t="s">
        <v>88</v>
      </c>
      <c r="C8" s="251" t="s">
        <v>1003</v>
      </c>
      <c r="D8" s="250" t="s">
        <v>40</v>
      </c>
      <c r="E8" s="274">
        <v>258</v>
      </c>
      <c r="F8" s="274">
        <v>2006</v>
      </c>
      <c r="G8" s="275">
        <v>0.014907407407407406</v>
      </c>
      <c r="H8" s="274">
        <v>5</v>
      </c>
      <c r="I8" s="265">
        <v>67.22</v>
      </c>
    </row>
    <row r="9" spans="1:9" ht="16.5" customHeight="1">
      <c r="A9" s="250">
        <v>6</v>
      </c>
      <c r="B9" s="251" t="s">
        <v>98</v>
      </c>
      <c r="C9" s="251" t="s">
        <v>81</v>
      </c>
      <c r="D9" s="250" t="s">
        <v>40</v>
      </c>
      <c r="E9" s="274">
        <v>250</v>
      </c>
      <c r="F9" s="274">
        <v>2006</v>
      </c>
      <c r="G9" s="275">
        <v>0.014918981481481483</v>
      </c>
      <c r="H9" s="274">
        <v>6</v>
      </c>
      <c r="I9" s="265">
        <v>67.11</v>
      </c>
    </row>
    <row r="10" spans="1:9" ht="16.5" customHeight="1">
      <c r="A10" s="250">
        <v>7</v>
      </c>
      <c r="B10" s="251" t="s">
        <v>83</v>
      </c>
      <c r="C10" s="251" t="s">
        <v>79</v>
      </c>
      <c r="D10" s="250" t="s">
        <v>40</v>
      </c>
      <c r="E10" s="274">
        <v>244</v>
      </c>
      <c r="F10" s="274">
        <v>2006</v>
      </c>
      <c r="G10" s="275">
        <v>0.015104166666666667</v>
      </c>
      <c r="H10" s="274">
        <v>7</v>
      </c>
      <c r="I10" s="265">
        <v>65.46</v>
      </c>
    </row>
    <row r="11" spans="1:9" ht="16.5" customHeight="1">
      <c r="A11" s="250">
        <v>8</v>
      </c>
      <c r="B11" s="251" t="s">
        <v>1041</v>
      </c>
      <c r="C11" s="251" t="s">
        <v>81</v>
      </c>
      <c r="D11" s="250" t="s">
        <v>40</v>
      </c>
      <c r="E11" s="274">
        <v>247</v>
      </c>
      <c r="F11" s="274">
        <v>2005</v>
      </c>
      <c r="G11" s="275">
        <v>0.01513888888888889</v>
      </c>
      <c r="H11" s="274">
        <v>8</v>
      </c>
      <c r="I11" s="265">
        <v>65.15</v>
      </c>
    </row>
    <row r="12" spans="1:9" ht="16.5" customHeight="1">
      <c r="A12" s="250">
        <v>9</v>
      </c>
      <c r="B12" s="251" t="s">
        <v>80</v>
      </c>
      <c r="C12" s="251" t="s">
        <v>81</v>
      </c>
      <c r="D12" s="250" t="s">
        <v>40</v>
      </c>
      <c r="E12" s="274">
        <v>248</v>
      </c>
      <c r="F12" s="274">
        <v>2006</v>
      </c>
      <c r="G12" s="275">
        <v>0.016770833333333332</v>
      </c>
      <c r="H12" s="274">
        <v>9</v>
      </c>
      <c r="I12" s="265">
        <v>50.62</v>
      </c>
    </row>
    <row r="13" spans="1:9" ht="16.5" customHeight="1">
      <c r="A13" s="250">
        <v>10</v>
      </c>
      <c r="B13" s="251" t="s">
        <v>85</v>
      </c>
      <c r="C13" s="251" t="s">
        <v>81</v>
      </c>
      <c r="D13" s="250" t="s">
        <v>40</v>
      </c>
      <c r="E13" s="274">
        <v>245</v>
      </c>
      <c r="F13" s="274">
        <v>2005</v>
      </c>
      <c r="G13" s="275">
        <v>0.016886574074074075</v>
      </c>
      <c r="H13" s="274">
        <v>10</v>
      </c>
      <c r="I13" s="265">
        <v>49.59</v>
      </c>
    </row>
    <row r="14" spans="1:9" ht="16.5" customHeight="1">
      <c r="A14" s="250">
        <v>11</v>
      </c>
      <c r="B14" s="251" t="s">
        <v>1154</v>
      </c>
      <c r="C14" s="251" t="s">
        <v>81</v>
      </c>
      <c r="D14" s="250" t="s">
        <v>84</v>
      </c>
      <c r="E14" s="274">
        <v>234</v>
      </c>
      <c r="F14" s="274">
        <v>2006</v>
      </c>
      <c r="G14" s="275">
        <v>0.017187499999999998</v>
      </c>
      <c r="H14" s="274">
        <v>11</v>
      </c>
      <c r="I14" s="265">
        <v>46.91</v>
      </c>
    </row>
    <row r="15" spans="1:9" ht="16.5" customHeight="1">
      <c r="A15" s="250">
        <v>12</v>
      </c>
      <c r="B15" s="251" t="s">
        <v>78</v>
      </c>
      <c r="C15" s="251" t="s">
        <v>79</v>
      </c>
      <c r="D15" s="250" t="s">
        <v>40</v>
      </c>
      <c r="E15" s="274">
        <v>237</v>
      </c>
      <c r="F15" s="274">
        <v>2005</v>
      </c>
      <c r="G15" s="275">
        <v>0.01965277777777778</v>
      </c>
      <c r="H15" s="274">
        <v>12</v>
      </c>
      <c r="I15" s="265">
        <v>24.95</v>
      </c>
    </row>
    <row r="16" spans="1:9" ht="16.5" customHeight="1">
      <c r="A16" s="250">
        <v>13</v>
      </c>
      <c r="B16" s="251" t="s">
        <v>1155</v>
      </c>
      <c r="C16" s="251" t="s">
        <v>1156</v>
      </c>
      <c r="D16" s="250" t="s">
        <v>82</v>
      </c>
      <c r="E16" s="274">
        <v>253</v>
      </c>
      <c r="F16" s="274">
        <v>2005</v>
      </c>
      <c r="G16" s="275">
        <v>0.022881944444444444</v>
      </c>
      <c r="H16" s="274">
        <v>13</v>
      </c>
      <c r="I16" s="265">
        <v>0</v>
      </c>
    </row>
    <row r="17" spans="1:9" ht="16.5" customHeight="1">
      <c r="A17" s="250">
        <v>14</v>
      </c>
      <c r="B17" s="251" t="s">
        <v>96</v>
      </c>
      <c r="C17" s="251" t="s">
        <v>79</v>
      </c>
      <c r="D17" s="250" t="s">
        <v>84</v>
      </c>
      <c r="E17" s="274">
        <v>232</v>
      </c>
      <c r="F17" s="274">
        <v>2005</v>
      </c>
      <c r="G17" s="275">
        <v>0.023680555555555555</v>
      </c>
      <c r="H17" s="274">
        <v>14</v>
      </c>
      <c r="I17" s="265">
        <v>0</v>
      </c>
    </row>
    <row r="18" spans="1:9" ht="16.5" customHeight="1">
      <c r="A18" s="250">
        <v>15</v>
      </c>
      <c r="B18" s="251" t="s">
        <v>1157</v>
      </c>
      <c r="C18" s="251" t="s">
        <v>1158</v>
      </c>
      <c r="D18" s="250"/>
      <c r="E18" s="274">
        <v>249</v>
      </c>
      <c r="F18" s="274">
        <v>2006</v>
      </c>
      <c r="G18" s="275">
        <v>0.026400462962962962</v>
      </c>
      <c r="H18" s="274">
        <v>15</v>
      </c>
      <c r="I18" s="265">
        <v>0</v>
      </c>
    </row>
    <row r="19" spans="1:9" ht="16.5" customHeight="1">
      <c r="A19" s="250">
        <v>16</v>
      </c>
      <c r="B19" s="251" t="s">
        <v>1044</v>
      </c>
      <c r="C19" s="251" t="s">
        <v>81</v>
      </c>
      <c r="D19" s="250" t="s">
        <v>84</v>
      </c>
      <c r="E19" s="274">
        <v>256</v>
      </c>
      <c r="F19" s="274">
        <v>2006</v>
      </c>
      <c r="G19" s="275">
        <v>0.030520833333333334</v>
      </c>
      <c r="H19" s="274">
        <v>16</v>
      </c>
      <c r="I19" s="265">
        <v>0</v>
      </c>
    </row>
    <row r="20" spans="1:9" ht="16.5" customHeight="1">
      <c r="A20" s="250">
        <v>17</v>
      </c>
      <c r="B20" s="251" t="s">
        <v>1159</v>
      </c>
      <c r="C20" s="251" t="s">
        <v>81</v>
      </c>
      <c r="D20" s="250"/>
      <c r="E20" s="274">
        <v>264</v>
      </c>
      <c r="F20" s="274"/>
      <c r="G20" s="275">
        <v>0.03054398148148148</v>
      </c>
      <c r="H20" s="274">
        <v>17</v>
      </c>
      <c r="I20" s="265">
        <v>0</v>
      </c>
    </row>
    <row r="21" spans="1:9" ht="16.5" customHeight="1">
      <c r="A21" s="250">
        <v>18</v>
      </c>
      <c r="B21" s="251" t="s">
        <v>1160</v>
      </c>
      <c r="C21" s="251" t="s">
        <v>87</v>
      </c>
      <c r="D21" s="250"/>
      <c r="E21" s="274">
        <v>257</v>
      </c>
      <c r="F21" s="274">
        <v>2005</v>
      </c>
      <c r="G21" s="275">
        <v>0.051898148148148145</v>
      </c>
      <c r="H21" s="274">
        <v>18</v>
      </c>
      <c r="I21" s="265">
        <v>0</v>
      </c>
    </row>
    <row r="22" spans="1:9" ht="16.5" customHeight="1">
      <c r="A22" s="250">
        <v>19</v>
      </c>
      <c r="B22" s="251" t="s">
        <v>1161</v>
      </c>
      <c r="C22" s="251" t="s">
        <v>79</v>
      </c>
      <c r="D22" s="250"/>
      <c r="E22" s="274">
        <v>243</v>
      </c>
      <c r="F22" s="274">
        <v>2006</v>
      </c>
      <c r="G22" s="275">
        <v>0.056076388888888884</v>
      </c>
      <c r="H22" s="274">
        <v>19</v>
      </c>
      <c r="I22" s="265">
        <v>0</v>
      </c>
    </row>
    <row r="23" spans="1:9" ht="16.5" customHeight="1">
      <c r="A23" s="250">
        <v>20</v>
      </c>
      <c r="B23" s="251" t="s">
        <v>1162</v>
      </c>
      <c r="C23" s="251" t="s">
        <v>79</v>
      </c>
      <c r="D23" s="250" t="s">
        <v>82</v>
      </c>
      <c r="E23" s="274">
        <v>238</v>
      </c>
      <c r="F23" s="274">
        <v>2006</v>
      </c>
      <c r="G23" s="275">
        <v>0.056076388888888884</v>
      </c>
      <c r="H23" s="274">
        <v>20</v>
      </c>
      <c r="I23" s="265">
        <v>0</v>
      </c>
    </row>
    <row r="24" spans="1:9" ht="16.5" customHeight="1">
      <c r="A24" s="250">
        <v>21</v>
      </c>
      <c r="B24" s="251" t="s">
        <v>1163</v>
      </c>
      <c r="C24" s="251" t="s">
        <v>81</v>
      </c>
      <c r="D24" s="250"/>
      <c r="E24" s="274">
        <v>263</v>
      </c>
      <c r="F24" s="274"/>
      <c r="G24" s="275">
        <v>0.05780092592592593</v>
      </c>
      <c r="H24" s="274">
        <v>21</v>
      </c>
      <c r="I24" s="265">
        <v>0</v>
      </c>
    </row>
    <row r="25" spans="1:9" ht="16.5" customHeight="1">
      <c r="A25" s="250">
        <v>22</v>
      </c>
      <c r="B25" s="251" t="s">
        <v>1164</v>
      </c>
      <c r="C25" s="251" t="s">
        <v>81</v>
      </c>
      <c r="D25" s="250"/>
      <c r="E25" s="274">
        <v>252</v>
      </c>
      <c r="F25" s="274">
        <v>2006</v>
      </c>
      <c r="G25" s="274" t="s">
        <v>220</v>
      </c>
      <c r="H25" s="274" t="s">
        <v>220</v>
      </c>
      <c r="I25" s="265">
        <v>0</v>
      </c>
    </row>
    <row r="26" ht="16.5" customHeight="1"/>
    <row r="27" ht="16.5" customHeight="1">
      <c r="A27" s="249" t="s">
        <v>1184</v>
      </c>
    </row>
    <row r="28" spans="1:9" ht="16.5" customHeight="1">
      <c r="A28" s="250">
        <v>1</v>
      </c>
      <c r="B28" s="251" t="s">
        <v>47</v>
      </c>
      <c r="C28" s="251" t="s">
        <v>1002</v>
      </c>
      <c r="D28" s="250" t="s">
        <v>2</v>
      </c>
      <c r="E28" s="274">
        <v>211</v>
      </c>
      <c r="F28" s="274">
        <v>2003</v>
      </c>
      <c r="G28" s="275">
        <v>0.015740740740740743</v>
      </c>
      <c r="H28" s="274">
        <v>1</v>
      </c>
      <c r="I28" s="265">
        <v>100</v>
      </c>
    </row>
    <row r="29" spans="1:9" ht="16.5" customHeight="1">
      <c r="A29" s="250">
        <v>2</v>
      </c>
      <c r="B29" s="251" t="s">
        <v>436</v>
      </c>
      <c r="C29" s="251" t="s">
        <v>81</v>
      </c>
      <c r="D29" s="250" t="s">
        <v>2</v>
      </c>
      <c r="E29" s="274">
        <v>195</v>
      </c>
      <c r="F29" s="274">
        <v>2003</v>
      </c>
      <c r="G29" s="275">
        <v>0.015752314814814813</v>
      </c>
      <c r="H29" s="274">
        <v>2</v>
      </c>
      <c r="I29" s="265">
        <v>99.93</v>
      </c>
    </row>
    <row r="30" spans="1:9" ht="16.5" customHeight="1">
      <c r="A30" s="250">
        <v>3</v>
      </c>
      <c r="B30" s="251" t="s">
        <v>45</v>
      </c>
      <c r="C30" s="251" t="s">
        <v>81</v>
      </c>
      <c r="D30" s="250" t="s">
        <v>2</v>
      </c>
      <c r="E30" s="274">
        <v>210</v>
      </c>
      <c r="F30" s="274">
        <v>2004</v>
      </c>
      <c r="G30" s="275">
        <v>0.015902777777777776</v>
      </c>
      <c r="H30" s="274">
        <v>3</v>
      </c>
      <c r="I30" s="265">
        <v>98.97</v>
      </c>
    </row>
    <row r="31" spans="1:9" ht="16.5" customHeight="1">
      <c r="A31" s="250">
        <v>4</v>
      </c>
      <c r="B31" s="251" t="s">
        <v>41</v>
      </c>
      <c r="C31" s="251" t="s">
        <v>81</v>
      </c>
      <c r="D31" s="250" t="s">
        <v>2</v>
      </c>
      <c r="E31" s="274">
        <v>212</v>
      </c>
      <c r="F31" s="274">
        <v>2004</v>
      </c>
      <c r="G31" s="275">
        <v>0.015914351851851853</v>
      </c>
      <c r="H31" s="274">
        <v>4</v>
      </c>
      <c r="I31" s="265">
        <v>98.9</v>
      </c>
    </row>
    <row r="32" spans="1:9" ht="16.5" customHeight="1">
      <c r="A32" s="250">
        <v>5</v>
      </c>
      <c r="B32" s="251" t="s">
        <v>42</v>
      </c>
      <c r="C32" s="251" t="s">
        <v>81</v>
      </c>
      <c r="D32" s="250" t="s">
        <v>2</v>
      </c>
      <c r="E32" s="274">
        <v>200</v>
      </c>
      <c r="F32" s="274">
        <v>2003</v>
      </c>
      <c r="G32" s="275">
        <v>0.0190625</v>
      </c>
      <c r="H32" s="274">
        <v>5</v>
      </c>
      <c r="I32" s="265">
        <v>78.9</v>
      </c>
    </row>
    <row r="33" spans="1:9" ht="16.5" customHeight="1">
      <c r="A33" s="250">
        <v>6</v>
      </c>
      <c r="B33" s="251" t="s">
        <v>43</v>
      </c>
      <c r="C33" s="251" t="s">
        <v>79</v>
      </c>
      <c r="D33" s="250" t="s">
        <v>2</v>
      </c>
      <c r="E33" s="274">
        <v>194</v>
      </c>
      <c r="F33" s="274">
        <v>2003</v>
      </c>
      <c r="G33" s="275">
        <v>0.020196759259259258</v>
      </c>
      <c r="H33" s="274">
        <v>6</v>
      </c>
      <c r="I33" s="265">
        <v>71.69</v>
      </c>
    </row>
    <row r="34" spans="1:9" ht="16.5" customHeight="1">
      <c r="A34" s="250">
        <v>7</v>
      </c>
      <c r="B34" s="251" t="s">
        <v>111</v>
      </c>
      <c r="C34" s="251" t="s">
        <v>81</v>
      </c>
      <c r="D34" s="250" t="s">
        <v>2</v>
      </c>
      <c r="E34" s="274">
        <v>213</v>
      </c>
      <c r="F34" s="274">
        <v>2004</v>
      </c>
      <c r="G34" s="275">
        <v>0.02021990740740741</v>
      </c>
      <c r="H34" s="274">
        <v>7</v>
      </c>
      <c r="I34" s="265">
        <v>71.54</v>
      </c>
    </row>
    <row r="35" spans="1:9" ht="16.5" customHeight="1">
      <c r="A35" s="250">
        <v>8</v>
      </c>
      <c r="B35" s="251" t="s">
        <v>114</v>
      </c>
      <c r="C35" s="251" t="s">
        <v>1002</v>
      </c>
      <c r="D35" s="250" t="s">
        <v>2</v>
      </c>
      <c r="E35" s="274">
        <v>205</v>
      </c>
      <c r="F35" s="274">
        <v>2004</v>
      </c>
      <c r="G35" s="275">
        <v>0.020231481481481482</v>
      </c>
      <c r="H35" s="274">
        <v>8</v>
      </c>
      <c r="I35" s="265">
        <v>71.47</v>
      </c>
    </row>
    <row r="36" spans="1:9" ht="16.5" customHeight="1">
      <c r="A36" s="250">
        <v>9</v>
      </c>
      <c r="B36" s="251" t="s">
        <v>44</v>
      </c>
      <c r="C36" s="251" t="s">
        <v>1003</v>
      </c>
      <c r="D36" s="250" t="s">
        <v>2</v>
      </c>
      <c r="E36" s="274">
        <v>198</v>
      </c>
      <c r="F36" s="274">
        <v>2003</v>
      </c>
      <c r="G36" s="275">
        <v>0.02297453703703704</v>
      </c>
      <c r="H36" s="274">
        <v>9</v>
      </c>
      <c r="I36" s="265">
        <v>54.04</v>
      </c>
    </row>
    <row r="37" spans="1:9" ht="16.5" customHeight="1">
      <c r="A37" s="250">
        <v>10</v>
      </c>
      <c r="B37" s="251" t="s">
        <v>117</v>
      </c>
      <c r="C37" s="251" t="s">
        <v>1003</v>
      </c>
      <c r="D37" s="250" t="s">
        <v>12</v>
      </c>
      <c r="E37" s="274">
        <v>199</v>
      </c>
      <c r="F37" s="274">
        <v>2003</v>
      </c>
      <c r="G37" s="275">
        <v>0.02585648148148148</v>
      </c>
      <c r="H37" s="274">
        <v>10</v>
      </c>
      <c r="I37" s="265">
        <v>35.74</v>
      </c>
    </row>
    <row r="38" spans="1:9" ht="16.5" customHeight="1">
      <c r="A38" s="250">
        <v>11</v>
      </c>
      <c r="B38" s="251" t="s">
        <v>592</v>
      </c>
      <c r="C38" s="251" t="s">
        <v>1003</v>
      </c>
      <c r="D38" s="250" t="s">
        <v>2</v>
      </c>
      <c r="E38" s="274">
        <v>206</v>
      </c>
      <c r="F38" s="274">
        <v>2004</v>
      </c>
      <c r="G38" s="275">
        <v>0.025902777777777775</v>
      </c>
      <c r="H38" s="274">
        <v>11</v>
      </c>
      <c r="I38" s="265">
        <v>35.44</v>
      </c>
    </row>
    <row r="39" spans="1:9" ht="16.5" customHeight="1">
      <c r="A39" s="250">
        <v>12</v>
      </c>
      <c r="B39" s="253" t="s">
        <v>1007</v>
      </c>
      <c r="C39" s="251" t="s">
        <v>79</v>
      </c>
      <c r="D39" s="250"/>
      <c r="E39" s="274">
        <v>193</v>
      </c>
      <c r="F39" s="276">
        <v>1979</v>
      </c>
      <c r="G39" s="275">
        <v>0.026076388888888885</v>
      </c>
      <c r="H39" s="276" t="s">
        <v>1047</v>
      </c>
      <c r="I39" s="265">
        <v>34.34</v>
      </c>
    </row>
    <row r="40" spans="1:9" ht="16.5" customHeight="1">
      <c r="A40" s="250">
        <v>13</v>
      </c>
      <c r="B40" s="251" t="s">
        <v>115</v>
      </c>
      <c r="C40" s="251" t="s">
        <v>79</v>
      </c>
      <c r="D40" s="250" t="s">
        <v>40</v>
      </c>
      <c r="E40" s="274">
        <v>208</v>
      </c>
      <c r="F40" s="274">
        <v>2003</v>
      </c>
      <c r="G40" s="275">
        <v>0.029687500000000002</v>
      </c>
      <c r="H40" s="274">
        <v>12</v>
      </c>
      <c r="I40" s="265">
        <v>11.4</v>
      </c>
    </row>
    <row r="41" spans="1:9" ht="16.5" customHeight="1">
      <c r="A41" s="250">
        <v>14</v>
      </c>
      <c r="B41" s="251" t="s">
        <v>112</v>
      </c>
      <c r="C41" s="251" t="s">
        <v>1003</v>
      </c>
      <c r="D41" s="250" t="s">
        <v>2</v>
      </c>
      <c r="E41" s="274">
        <v>209</v>
      </c>
      <c r="F41" s="274">
        <v>2004</v>
      </c>
      <c r="G41" s="275">
        <v>0.030752314814814816</v>
      </c>
      <c r="H41" s="274">
        <v>13</v>
      </c>
      <c r="I41" s="265">
        <v>4.63</v>
      </c>
    </row>
    <row r="42" spans="1:9" ht="16.5" customHeight="1">
      <c r="A42" s="250">
        <v>15</v>
      </c>
      <c r="B42" s="251" t="s">
        <v>119</v>
      </c>
      <c r="C42" s="251" t="s">
        <v>1004</v>
      </c>
      <c r="D42" s="250" t="s">
        <v>15</v>
      </c>
      <c r="E42" s="274">
        <v>196</v>
      </c>
      <c r="F42" s="274">
        <v>2003</v>
      </c>
      <c r="G42" s="275">
        <v>0.03516203703703704</v>
      </c>
      <c r="H42" s="274">
        <v>14</v>
      </c>
      <c r="I42" s="265">
        <v>0</v>
      </c>
    </row>
    <row r="43" spans="1:9" ht="16.5" customHeight="1">
      <c r="A43" s="250">
        <v>16</v>
      </c>
      <c r="B43" s="251" t="s">
        <v>1048</v>
      </c>
      <c r="C43" s="251" t="s">
        <v>1049</v>
      </c>
      <c r="D43" s="250"/>
      <c r="E43" s="274">
        <v>197</v>
      </c>
      <c r="F43" s="274">
        <v>2004</v>
      </c>
      <c r="G43" s="275">
        <v>0.0428125</v>
      </c>
      <c r="H43" s="274">
        <v>15</v>
      </c>
      <c r="I43" s="265">
        <v>0</v>
      </c>
    </row>
    <row r="44" spans="1:9" ht="16.5" customHeight="1">
      <c r="A44" s="250">
        <v>17</v>
      </c>
      <c r="B44" s="251" t="s">
        <v>455</v>
      </c>
      <c r="C44" s="251" t="s">
        <v>1003</v>
      </c>
      <c r="D44" s="250" t="s">
        <v>84</v>
      </c>
      <c r="E44" s="274">
        <v>203</v>
      </c>
      <c r="F44" s="274">
        <v>2004</v>
      </c>
      <c r="G44" s="274" t="s">
        <v>220</v>
      </c>
      <c r="H44" s="274" t="s">
        <v>220</v>
      </c>
      <c r="I44" s="265">
        <v>0</v>
      </c>
    </row>
    <row r="45" ht="16.5" customHeight="1"/>
    <row r="46" ht="16.5" customHeight="1"/>
    <row r="47" ht="16.5" customHeight="1">
      <c r="A47" s="249" t="s">
        <v>1185</v>
      </c>
    </row>
    <row r="48" spans="1:9" ht="16.5" customHeight="1">
      <c r="A48" s="250">
        <v>1</v>
      </c>
      <c r="B48" s="251" t="s">
        <v>28</v>
      </c>
      <c r="C48" s="251" t="s">
        <v>79</v>
      </c>
      <c r="D48" s="250" t="s">
        <v>1</v>
      </c>
      <c r="E48" s="274">
        <v>126</v>
      </c>
      <c r="F48" s="274">
        <v>2001</v>
      </c>
      <c r="G48" s="275">
        <v>0.024050925925925924</v>
      </c>
      <c r="H48" s="274">
        <v>1</v>
      </c>
      <c r="I48" s="265">
        <v>100</v>
      </c>
    </row>
    <row r="49" spans="1:9" ht="16.5" customHeight="1">
      <c r="A49" s="250">
        <v>2</v>
      </c>
      <c r="B49" s="251" t="s">
        <v>31</v>
      </c>
      <c r="C49" s="251" t="s">
        <v>1002</v>
      </c>
      <c r="D49" s="250" t="s">
        <v>1</v>
      </c>
      <c r="E49" s="274">
        <v>118</v>
      </c>
      <c r="F49" s="274">
        <v>2002</v>
      </c>
      <c r="G49" s="275">
        <v>0.025636574074074072</v>
      </c>
      <c r="H49" s="274">
        <v>2</v>
      </c>
      <c r="I49" s="265">
        <v>93.41</v>
      </c>
    </row>
    <row r="50" spans="1:9" ht="16.5" customHeight="1">
      <c r="A50" s="250">
        <v>3</v>
      </c>
      <c r="B50" s="251" t="s">
        <v>23</v>
      </c>
      <c r="C50" s="251" t="s">
        <v>1003</v>
      </c>
      <c r="D50" s="250" t="s">
        <v>1</v>
      </c>
      <c r="E50" s="274">
        <v>113</v>
      </c>
      <c r="F50" s="274">
        <v>2001</v>
      </c>
      <c r="G50" s="275">
        <v>0.026550925925925926</v>
      </c>
      <c r="H50" s="274">
        <v>3</v>
      </c>
      <c r="I50" s="265">
        <v>89.61</v>
      </c>
    </row>
    <row r="51" spans="1:9" ht="16.5" customHeight="1">
      <c r="A51" s="250">
        <v>4</v>
      </c>
      <c r="B51" s="251" t="s">
        <v>1054</v>
      </c>
      <c r="C51" s="251" t="s">
        <v>1003</v>
      </c>
      <c r="D51" s="250" t="s">
        <v>2</v>
      </c>
      <c r="E51" s="274">
        <v>125</v>
      </c>
      <c r="F51" s="274">
        <v>2002</v>
      </c>
      <c r="G51" s="275">
        <v>0.03236111111111111</v>
      </c>
      <c r="H51" s="274">
        <v>4</v>
      </c>
      <c r="I51" s="265">
        <v>65.45</v>
      </c>
    </row>
    <row r="52" spans="1:9" ht="16.5" customHeight="1">
      <c r="A52" s="250">
        <v>5</v>
      </c>
      <c r="B52" s="251" t="s">
        <v>1052</v>
      </c>
      <c r="C52" s="251" t="s">
        <v>1158</v>
      </c>
      <c r="D52" s="250" t="s">
        <v>1</v>
      </c>
      <c r="E52" s="274">
        <v>111</v>
      </c>
      <c r="F52" s="274">
        <v>2001</v>
      </c>
      <c r="G52" s="275">
        <v>0.03238425925925926</v>
      </c>
      <c r="H52" s="274">
        <v>5</v>
      </c>
      <c r="I52" s="265">
        <v>65.35</v>
      </c>
    </row>
    <row r="53" spans="1:9" ht="16.5" customHeight="1">
      <c r="A53" s="250">
        <v>6</v>
      </c>
      <c r="B53" s="251" t="s">
        <v>33</v>
      </c>
      <c r="C53" s="251" t="s">
        <v>79</v>
      </c>
      <c r="D53" s="250" t="s">
        <v>2</v>
      </c>
      <c r="E53" s="274">
        <v>116</v>
      </c>
      <c r="F53" s="274">
        <v>2002</v>
      </c>
      <c r="G53" s="275">
        <v>0.03244212962962963</v>
      </c>
      <c r="H53" s="274">
        <v>6</v>
      </c>
      <c r="I53" s="265">
        <v>65.11</v>
      </c>
    </row>
    <row r="54" spans="1:9" ht="16.5" customHeight="1">
      <c r="A54" s="250">
        <v>7</v>
      </c>
      <c r="B54" s="251" t="s">
        <v>29</v>
      </c>
      <c r="C54" s="251" t="s">
        <v>79</v>
      </c>
      <c r="D54" s="250" t="s">
        <v>1</v>
      </c>
      <c r="E54" s="274">
        <v>124</v>
      </c>
      <c r="F54" s="274">
        <v>2002</v>
      </c>
      <c r="G54" s="275">
        <v>0.03329861111111111</v>
      </c>
      <c r="H54" s="274">
        <v>7</v>
      </c>
      <c r="I54" s="265">
        <v>61.55</v>
      </c>
    </row>
    <row r="55" spans="1:9" ht="16.5" customHeight="1">
      <c r="A55" s="250">
        <v>8</v>
      </c>
      <c r="B55" s="251" t="s">
        <v>211</v>
      </c>
      <c r="C55" s="251" t="s">
        <v>1003</v>
      </c>
      <c r="D55" s="250" t="s">
        <v>84</v>
      </c>
      <c r="E55" s="274">
        <v>120</v>
      </c>
      <c r="F55" s="274">
        <v>2002</v>
      </c>
      <c r="G55" s="275">
        <v>0.036423611111111115</v>
      </c>
      <c r="H55" s="274">
        <v>8</v>
      </c>
      <c r="I55" s="265">
        <v>48.56</v>
      </c>
    </row>
    <row r="56" spans="1:9" ht="16.5" customHeight="1">
      <c r="A56" s="250">
        <v>9</v>
      </c>
      <c r="B56" s="251" t="s">
        <v>312</v>
      </c>
      <c r="C56" s="251" t="s">
        <v>94</v>
      </c>
      <c r="D56" s="250" t="s">
        <v>12</v>
      </c>
      <c r="E56" s="274">
        <v>117</v>
      </c>
      <c r="F56" s="274">
        <v>2002</v>
      </c>
      <c r="G56" s="275">
        <v>0.06627314814814815</v>
      </c>
      <c r="H56" s="274">
        <v>9</v>
      </c>
      <c r="I56" s="265">
        <v>0</v>
      </c>
    </row>
    <row r="57" spans="1:9" ht="16.5" customHeight="1">
      <c r="A57" s="250">
        <v>10</v>
      </c>
      <c r="B57" s="251" t="s">
        <v>212</v>
      </c>
      <c r="C57" s="251" t="s">
        <v>94</v>
      </c>
      <c r="D57" s="250" t="s">
        <v>15</v>
      </c>
      <c r="E57" s="274">
        <v>114</v>
      </c>
      <c r="F57" s="274">
        <v>2002</v>
      </c>
      <c r="G57" s="275">
        <v>0.06649305555555556</v>
      </c>
      <c r="H57" s="274">
        <v>10</v>
      </c>
      <c r="I57" s="265">
        <v>0</v>
      </c>
    </row>
    <row r="58" ht="16.5" customHeight="1">
      <c r="A58" s="255"/>
    </row>
    <row r="59" ht="16.5" customHeight="1">
      <c r="A59" s="249" t="s">
        <v>1186</v>
      </c>
    </row>
    <row r="60" spans="1:9" ht="16.5" customHeight="1">
      <c r="A60" s="250">
        <v>1</v>
      </c>
      <c r="B60" s="277" t="s">
        <v>126</v>
      </c>
      <c r="C60" s="277" t="s">
        <v>87</v>
      </c>
      <c r="D60" s="277" t="s">
        <v>40</v>
      </c>
      <c r="E60" s="277">
        <v>320</v>
      </c>
      <c r="F60" s="277">
        <v>2006</v>
      </c>
      <c r="G60" s="452">
        <v>0.012685185185185183</v>
      </c>
      <c r="H60" s="277">
        <v>1</v>
      </c>
      <c r="I60" s="444">
        <v>100</v>
      </c>
    </row>
    <row r="61" spans="1:9" ht="16.5" customHeight="1">
      <c r="A61" s="250">
        <v>2</v>
      </c>
      <c r="B61" s="277" t="s">
        <v>169</v>
      </c>
      <c r="C61" s="277" t="s">
        <v>1003</v>
      </c>
      <c r="D61" s="277" t="s">
        <v>15</v>
      </c>
      <c r="E61" s="277">
        <v>277</v>
      </c>
      <c r="F61" s="277">
        <v>2005</v>
      </c>
      <c r="G61" s="452">
        <v>0.01269675925925926</v>
      </c>
      <c r="H61" s="277">
        <v>2</v>
      </c>
      <c r="I61" s="444">
        <v>99.91</v>
      </c>
    </row>
    <row r="62" spans="1:9" ht="16.5" customHeight="1">
      <c r="A62" s="250">
        <v>3</v>
      </c>
      <c r="B62" s="277" t="s">
        <v>125</v>
      </c>
      <c r="C62" s="277" t="s">
        <v>81</v>
      </c>
      <c r="D62" s="277" t="s">
        <v>40</v>
      </c>
      <c r="E62" s="277">
        <v>303</v>
      </c>
      <c r="F62" s="277">
        <v>2005</v>
      </c>
      <c r="G62" s="452">
        <v>0.013425925925925924</v>
      </c>
      <c r="H62" s="277">
        <v>3</v>
      </c>
      <c r="I62" s="444">
        <v>94.16</v>
      </c>
    </row>
    <row r="63" spans="1:9" ht="16.5" customHeight="1">
      <c r="A63" s="250">
        <v>4</v>
      </c>
      <c r="B63" s="277" t="s">
        <v>135</v>
      </c>
      <c r="C63" s="277" t="s">
        <v>94</v>
      </c>
      <c r="D63" s="277" t="s">
        <v>40</v>
      </c>
      <c r="E63" s="277">
        <v>312</v>
      </c>
      <c r="F63" s="277">
        <v>2005</v>
      </c>
      <c r="G63" s="452">
        <v>0.014027777777777778</v>
      </c>
      <c r="H63" s="277">
        <v>4</v>
      </c>
      <c r="I63" s="444">
        <v>89.42</v>
      </c>
    </row>
    <row r="64" spans="1:9" ht="16.5" customHeight="1">
      <c r="A64" s="250">
        <v>5</v>
      </c>
      <c r="B64" s="277" t="s">
        <v>140</v>
      </c>
      <c r="C64" s="277" t="s">
        <v>1002</v>
      </c>
      <c r="D64" s="277" t="s">
        <v>40</v>
      </c>
      <c r="E64" s="277">
        <v>306</v>
      </c>
      <c r="F64" s="277">
        <v>2005</v>
      </c>
      <c r="G64" s="452">
        <v>0.014791666666666668</v>
      </c>
      <c r="H64" s="277">
        <v>5</v>
      </c>
      <c r="I64" s="444">
        <v>83.39</v>
      </c>
    </row>
    <row r="65" spans="1:9" ht="16.5" customHeight="1">
      <c r="A65" s="250">
        <v>6</v>
      </c>
      <c r="B65" s="277" t="s">
        <v>149</v>
      </c>
      <c r="C65" s="277" t="s">
        <v>79</v>
      </c>
      <c r="D65" s="277" t="s">
        <v>84</v>
      </c>
      <c r="E65" s="277">
        <v>284</v>
      </c>
      <c r="F65" s="277">
        <v>2006</v>
      </c>
      <c r="G65" s="452">
        <v>0.01480324074074074</v>
      </c>
      <c r="H65" s="277">
        <v>6</v>
      </c>
      <c r="I65" s="444">
        <v>83.3</v>
      </c>
    </row>
    <row r="66" spans="1:9" ht="16.5" customHeight="1">
      <c r="A66" s="250">
        <v>7</v>
      </c>
      <c r="B66" s="277" t="s">
        <v>1011</v>
      </c>
      <c r="C66" s="277" t="s">
        <v>79</v>
      </c>
      <c r="D66" s="277" t="s">
        <v>84</v>
      </c>
      <c r="E66" s="277">
        <v>298</v>
      </c>
      <c r="F66" s="277">
        <v>2006</v>
      </c>
      <c r="G66" s="452">
        <v>0.014814814814814814</v>
      </c>
      <c r="H66" s="277">
        <v>7</v>
      </c>
      <c r="I66" s="444">
        <v>83.21</v>
      </c>
    </row>
    <row r="67" spans="1:9" ht="16.5" customHeight="1">
      <c r="A67" s="250">
        <v>8</v>
      </c>
      <c r="B67" s="277" t="s">
        <v>164</v>
      </c>
      <c r="C67" s="277" t="s">
        <v>1002</v>
      </c>
      <c r="D67" s="277"/>
      <c r="E67" s="277">
        <v>288</v>
      </c>
      <c r="F67" s="277">
        <v>2006</v>
      </c>
      <c r="G67" s="452">
        <v>0.01511574074074074</v>
      </c>
      <c r="H67" s="277">
        <v>8</v>
      </c>
      <c r="I67" s="444">
        <v>80.84</v>
      </c>
    </row>
    <row r="68" spans="1:9" ht="16.5" customHeight="1">
      <c r="A68" s="250">
        <v>9</v>
      </c>
      <c r="B68" s="277" t="s">
        <v>138</v>
      </c>
      <c r="C68" s="277" t="s">
        <v>81</v>
      </c>
      <c r="D68" s="277" t="s">
        <v>40</v>
      </c>
      <c r="E68" s="277">
        <v>317</v>
      </c>
      <c r="F68" s="277">
        <v>2006</v>
      </c>
      <c r="G68" s="452">
        <v>0.015196759259259259</v>
      </c>
      <c r="H68" s="277">
        <v>9</v>
      </c>
      <c r="I68" s="444">
        <v>80.2</v>
      </c>
    </row>
    <row r="69" spans="1:9" ht="16.5" customHeight="1">
      <c r="A69" s="250">
        <v>10</v>
      </c>
      <c r="B69" s="277" t="s">
        <v>150</v>
      </c>
      <c r="C69" s="277" t="s">
        <v>81</v>
      </c>
      <c r="D69" s="277" t="s">
        <v>84</v>
      </c>
      <c r="E69" s="277">
        <v>315</v>
      </c>
      <c r="F69" s="277">
        <v>2005</v>
      </c>
      <c r="G69" s="452">
        <v>0.015358796296296296</v>
      </c>
      <c r="H69" s="277">
        <v>10</v>
      </c>
      <c r="I69" s="444">
        <v>78.92</v>
      </c>
    </row>
    <row r="70" spans="1:9" ht="16.5" customHeight="1">
      <c r="A70" s="250">
        <v>11</v>
      </c>
      <c r="B70" s="277" t="s">
        <v>1165</v>
      </c>
      <c r="C70" s="277" t="s">
        <v>87</v>
      </c>
      <c r="D70" s="277" t="s">
        <v>40</v>
      </c>
      <c r="E70" s="277">
        <v>301</v>
      </c>
      <c r="F70" s="277">
        <v>2005</v>
      </c>
      <c r="G70" s="452">
        <v>0.01554398148148148</v>
      </c>
      <c r="H70" s="277">
        <v>11</v>
      </c>
      <c r="I70" s="444">
        <v>77.46</v>
      </c>
    </row>
    <row r="71" spans="1:9" ht="16.5" customHeight="1">
      <c r="A71" s="250">
        <v>12</v>
      </c>
      <c r="B71" s="277" t="s">
        <v>1166</v>
      </c>
      <c r="C71" s="277" t="s">
        <v>1158</v>
      </c>
      <c r="D71" s="277" t="s">
        <v>82</v>
      </c>
      <c r="E71" s="277">
        <v>299</v>
      </c>
      <c r="F71" s="277">
        <v>2006</v>
      </c>
      <c r="G71" s="452">
        <v>0.015578703703703704</v>
      </c>
      <c r="H71" s="277">
        <v>12</v>
      </c>
      <c r="I71" s="444">
        <v>77.19</v>
      </c>
    </row>
    <row r="72" spans="1:9" ht="16.5" customHeight="1">
      <c r="A72" s="250">
        <v>13</v>
      </c>
      <c r="B72" s="277" t="s">
        <v>154</v>
      </c>
      <c r="C72" s="277" t="s">
        <v>1003</v>
      </c>
      <c r="D72" s="277" t="s">
        <v>40</v>
      </c>
      <c r="E72" s="277">
        <v>321</v>
      </c>
      <c r="F72" s="277">
        <v>2005</v>
      </c>
      <c r="G72" s="452">
        <v>0.01659722222222222</v>
      </c>
      <c r="H72" s="277">
        <v>13</v>
      </c>
      <c r="I72" s="444">
        <v>69.16</v>
      </c>
    </row>
    <row r="73" spans="1:9" ht="16.5" customHeight="1">
      <c r="A73" s="250">
        <v>14</v>
      </c>
      <c r="B73" s="277" t="s">
        <v>130</v>
      </c>
      <c r="C73" s="277" t="s">
        <v>1003</v>
      </c>
      <c r="D73" s="277" t="s">
        <v>82</v>
      </c>
      <c r="E73" s="277">
        <v>309</v>
      </c>
      <c r="F73" s="277">
        <v>2005</v>
      </c>
      <c r="G73" s="452">
        <v>0.01721064814814815</v>
      </c>
      <c r="H73" s="277">
        <v>14</v>
      </c>
      <c r="I73" s="444">
        <v>64.32</v>
      </c>
    </row>
    <row r="74" spans="1:9" ht="16.5" customHeight="1">
      <c r="A74" s="250">
        <v>15</v>
      </c>
      <c r="B74" s="277" t="s">
        <v>127</v>
      </c>
      <c r="C74" s="277" t="s">
        <v>87</v>
      </c>
      <c r="D74" s="277" t="s">
        <v>84</v>
      </c>
      <c r="E74" s="277">
        <v>316</v>
      </c>
      <c r="F74" s="277">
        <v>2005</v>
      </c>
      <c r="G74" s="452">
        <v>0.01888888888888889</v>
      </c>
      <c r="H74" s="277">
        <v>15</v>
      </c>
      <c r="I74" s="444">
        <v>51.09</v>
      </c>
    </row>
    <row r="75" spans="1:9" ht="16.5" customHeight="1">
      <c r="A75" s="250">
        <v>16</v>
      </c>
      <c r="B75" s="277" t="s">
        <v>123</v>
      </c>
      <c r="C75" s="277" t="s">
        <v>124</v>
      </c>
      <c r="D75" s="277" t="s">
        <v>40</v>
      </c>
      <c r="E75" s="277">
        <v>292</v>
      </c>
      <c r="F75" s="277">
        <v>2006</v>
      </c>
      <c r="G75" s="452">
        <v>0.018969907407407408</v>
      </c>
      <c r="H75" s="277">
        <v>16</v>
      </c>
      <c r="I75" s="444">
        <v>50.46</v>
      </c>
    </row>
    <row r="76" spans="1:9" ht="16.5" customHeight="1">
      <c r="A76" s="250">
        <v>17</v>
      </c>
      <c r="B76" s="277" t="s">
        <v>1064</v>
      </c>
      <c r="C76" s="277" t="s">
        <v>87</v>
      </c>
      <c r="D76" s="277" t="s">
        <v>82</v>
      </c>
      <c r="E76" s="277">
        <v>281</v>
      </c>
      <c r="F76" s="277">
        <v>2006</v>
      </c>
      <c r="G76" s="452">
        <v>0.019618055555555555</v>
      </c>
      <c r="H76" s="277">
        <v>17</v>
      </c>
      <c r="I76" s="444">
        <v>45.35</v>
      </c>
    </row>
    <row r="77" spans="1:9" ht="16.5" customHeight="1">
      <c r="A77" s="250">
        <v>18</v>
      </c>
      <c r="B77" s="277" t="s">
        <v>1167</v>
      </c>
      <c r="C77" s="277" t="s">
        <v>79</v>
      </c>
      <c r="D77" s="277" t="s">
        <v>82</v>
      </c>
      <c r="E77" s="277">
        <v>293</v>
      </c>
      <c r="F77" s="277">
        <v>2005</v>
      </c>
      <c r="G77" s="452">
        <v>0.01962962962962963</v>
      </c>
      <c r="H77" s="277">
        <v>18</v>
      </c>
      <c r="I77" s="444">
        <v>45.26</v>
      </c>
    </row>
    <row r="78" spans="1:9" ht="16.5" customHeight="1">
      <c r="A78" s="250">
        <v>19</v>
      </c>
      <c r="B78" s="277" t="s">
        <v>1015</v>
      </c>
      <c r="C78" s="277" t="s">
        <v>79</v>
      </c>
      <c r="D78" s="277" t="s">
        <v>84</v>
      </c>
      <c r="E78" s="277">
        <v>291</v>
      </c>
      <c r="F78" s="277">
        <v>2005</v>
      </c>
      <c r="G78" s="452">
        <v>0.020416666666666666</v>
      </c>
      <c r="H78" s="277">
        <v>19</v>
      </c>
      <c r="I78" s="444">
        <v>39.05</v>
      </c>
    </row>
    <row r="79" spans="1:9" ht="16.5" customHeight="1">
      <c r="A79" s="250">
        <v>20</v>
      </c>
      <c r="B79" s="277" t="s">
        <v>1168</v>
      </c>
      <c r="C79" s="277" t="s">
        <v>79</v>
      </c>
      <c r="D79" s="277" t="s">
        <v>84</v>
      </c>
      <c r="E79" s="277">
        <v>274</v>
      </c>
      <c r="F79" s="277">
        <v>2006</v>
      </c>
      <c r="G79" s="452">
        <v>0.020937499999999998</v>
      </c>
      <c r="H79" s="277">
        <v>20</v>
      </c>
      <c r="I79" s="444">
        <v>34.95</v>
      </c>
    </row>
    <row r="80" spans="1:9" ht="16.5" customHeight="1">
      <c r="A80" s="250">
        <v>21</v>
      </c>
      <c r="B80" s="277" t="s">
        <v>1012</v>
      </c>
      <c r="C80" s="277" t="s">
        <v>79</v>
      </c>
      <c r="D80" s="277" t="s">
        <v>84</v>
      </c>
      <c r="E80" s="277">
        <v>305</v>
      </c>
      <c r="F80" s="277">
        <v>2006</v>
      </c>
      <c r="G80" s="452">
        <v>0.022303240740740738</v>
      </c>
      <c r="H80" s="277">
        <v>21</v>
      </c>
      <c r="I80" s="444">
        <v>24.18</v>
      </c>
    </row>
    <row r="81" spans="1:9" ht="16.5" customHeight="1">
      <c r="A81" s="250">
        <v>22</v>
      </c>
      <c r="B81" s="277" t="s">
        <v>144</v>
      </c>
      <c r="C81" s="277" t="s">
        <v>87</v>
      </c>
      <c r="D81" s="277" t="s">
        <v>84</v>
      </c>
      <c r="E81" s="277">
        <v>296</v>
      </c>
      <c r="F81" s="277">
        <v>2005</v>
      </c>
      <c r="G81" s="452">
        <v>0.025821759259259256</v>
      </c>
      <c r="H81" s="277">
        <v>22</v>
      </c>
      <c r="I81" s="444">
        <v>0</v>
      </c>
    </row>
    <row r="82" spans="1:9" ht="16.5" customHeight="1">
      <c r="A82" s="250">
        <v>23</v>
      </c>
      <c r="B82" s="277" t="s">
        <v>1067</v>
      </c>
      <c r="C82" s="277" t="s">
        <v>1061</v>
      </c>
      <c r="D82" s="277"/>
      <c r="E82" s="277">
        <v>319</v>
      </c>
      <c r="F82" s="277">
        <v>2005</v>
      </c>
      <c r="G82" s="452">
        <v>0.029050925925925928</v>
      </c>
      <c r="H82" s="277">
        <v>23</v>
      </c>
      <c r="I82" s="444">
        <v>0</v>
      </c>
    </row>
    <row r="83" spans="1:9" ht="16.5" customHeight="1">
      <c r="A83" s="250">
        <v>24</v>
      </c>
      <c r="B83" s="277" t="s">
        <v>1066</v>
      </c>
      <c r="C83" s="277" t="s">
        <v>81</v>
      </c>
      <c r="D83" s="277" t="s">
        <v>82</v>
      </c>
      <c r="E83" s="277">
        <v>268</v>
      </c>
      <c r="F83" s="277">
        <v>2005</v>
      </c>
      <c r="G83" s="452">
        <v>0.031782407407407405</v>
      </c>
      <c r="H83" s="277">
        <v>24</v>
      </c>
      <c r="I83" s="444">
        <v>0</v>
      </c>
    </row>
    <row r="84" spans="1:9" ht="16.5" customHeight="1">
      <c r="A84" s="250">
        <v>25</v>
      </c>
      <c r="B84" s="277" t="s">
        <v>1169</v>
      </c>
      <c r="C84" s="277" t="s">
        <v>1156</v>
      </c>
      <c r="D84" s="277" t="s">
        <v>82</v>
      </c>
      <c r="E84" s="277">
        <v>302</v>
      </c>
      <c r="F84" s="277">
        <v>2006</v>
      </c>
      <c r="G84" s="452">
        <v>0.032199074074074074</v>
      </c>
      <c r="H84" s="277">
        <v>25</v>
      </c>
      <c r="I84" s="444">
        <v>0</v>
      </c>
    </row>
    <row r="85" spans="1:9" ht="16.5" customHeight="1">
      <c r="A85" s="250">
        <v>26</v>
      </c>
      <c r="B85" s="277" t="s">
        <v>1170</v>
      </c>
      <c r="C85" s="277" t="s">
        <v>87</v>
      </c>
      <c r="D85" s="277"/>
      <c r="E85" s="277">
        <v>272</v>
      </c>
      <c r="F85" s="277">
        <v>2005</v>
      </c>
      <c r="G85" s="452">
        <v>0.033402777777777774</v>
      </c>
      <c r="H85" s="277">
        <v>26</v>
      </c>
      <c r="I85" s="444">
        <v>0</v>
      </c>
    </row>
    <row r="86" spans="1:9" ht="16.5" customHeight="1">
      <c r="A86" s="250">
        <v>27</v>
      </c>
      <c r="B86" s="277" t="s">
        <v>1171</v>
      </c>
      <c r="C86" s="277" t="s">
        <v>79</v>
      </c>
      <c r="D86" s="277" t="s">
        <v>82</v>
      </c>
      <c r="E86" s="277">
        <v>276</v>
      </c>
      <c r="F86" s="277">
        <v>2006</v>
      </c>
      <c r="G86" s="452">
        <v>0.033726851851851855</v>
      </c>
      <c r="H86" s="277">
        <v>27</v>
      </c>
      <c r="I86" s="444">
        <v>0</v>
      </c>
    </row>
    <row r="87" spans="1:9" ht="16.5" customHeight="1">
      <c r="A87" s="250">
        <v>28</v>
      </c>
      <c r="B87" s="453" t="s">
        <v>163</v>
      </c>
      <c r="C87" s="277" t="s">
        <v>1003</v>
      </c>
      <c r="D87" s="277" t="s">
        <v>82</v>
      </c>
      <c r="E87" s="277">
        <v>310</v>
      </c>
      <c r="F87" s="277">
        <v>2006</v>
      </c>
      <c r="G87" s="452">
        <v>0.03936342592592592</v>
      </c>
      <c r="H87" s="453" t="s">
        <v>1047</v>
      </c>
      <c r="I87" s="453">
        <v>0</v>
      </c>
    </row>
    <row r="88" spans="1:9" ht="16.5" customHeight="1">
      <c r="A88" s="250">
        <v>29</v>
      </c>
      <c r="B88" s="277" t="s">
        <v>136</v>
      </c>
      <c r="C88" s="277" t="s">
        <v>87</v>
      </c>
      <c r="D88" s="277" t="s">
        <v>84</v>
      </c>
      <c r="E88" s="277">
        <v>290</v>
      </c>
      <c r="F88" s="277">
        <v>2006</v>
      </c>
      <c r="G88" s="277" t="s">
        <v>220</v>
      </c>
      <c r="H88" s="277" t="s">
        <v>220</v>
      </c>
      <c r="I88" s="444">
        <v>0</v>
      </c>
    </row>
    <row r="89" spans="1:9" ht="16.5" customHeight="1">
      <c r="A89" s="250">
        <v>30</v>
      </c>
      <c r="B89" s="277" t="s">
        <v>1172</v>
      </c>
      <c r="C89" s="277" t="s">
        <v>79</v>
      </c>
      <c r="D89" s="277" t="s">
        <v>82</v>
      </c>
      <c r="E89" s="277">
        <v>313</v>
      </c>
      <c r="F89" s="277">
        <v>2005</v>
      </c>
      <c r="G89" s="277" t="s">
        <v>220</v>
      </c>
      <c r="H89" s="277" t="s">
        <v>220</v>
      </c>
      <c r="I89" s="444">
        <v>0</v>
      </c>
    </row>
    <row r="90" spans="1:9" ht="16.5" customHeight="1">
      <c r="A90" s="250">
        <v>31</v>
      </c>
      <c r="B90" s="277" t="s">
        <v>148</v>
      </c>
      <c r="C90" s="277" t="s">
        <v>124</v>
      </c>
      <c r="D90" s="277" t="s">
        <v>82</v>
      </c>
      <c r="E90" s="277">
        <v>314</v>
      </c>
      <c r="F90" s="277">
        <v>2006</v>
      </c>
      <c r="G90" s="277" t="s">
        <v>220</v>
      </c>
      <c r="H90" s="277" t="s">
        <v>220</v>
      </c>
      <c r="I90" s="444">
        <v>0</v>
      </c>
    </row>
    <row r="91" spans="1:9" ht="16.5" customHeight="1">
      <c r="A91" s="250">
        <v>32</v>
      </c>
      <c r="B91" s="277" t="s">
        <v>1173</v>
      </c>
      <c r="C91" s="277" t="s">
        <v>87</v>
      </c>
      <c r="D91" s="277"/>
      <c r="E91" s="277">
        <v>282</v>
      </c>
      <c r="F91" s="277">
        <v>2004</v>
      </c>
      <c r="G91" s="277" t="s">
        <v>220</v>
      </c>
      <c r="H91" s="277" t="s">
        <v>220</v>
      </c>
      <c r="I91" s="444">
        <v>0</v>
      </c>
    </row>
    <row r="92" spans="1:9" ht="16.5" customHeight="1">
      <c r="A92" s="250">
        <v>33</v>
      </c>
      <c r="B92" s="277" t="s">
        <v>1174</v>
      </c>
      <c r="C92" s="277" t="s">
        <v>81</v>
      </c>
      <c r="D92" s="277" t="s">
        <v>82</v>
      </c>
      <c r="E92" s="277">
        <v>318</v>
      </c>
      <c r="F92" s="277">
        <v>2005</v>
      </c>
      <c r="G92" s="277" t="s">
        <v>220</v>
      </c>
      <c r="H92" s="277" t="s">
        <v>220</v>
      </c>
      <c r="I92" s="444">
        <v>0</v>
      </c>
    </row>
    <row r="93" spans="1:15" ht="16.5" customHeight="1">
      <c r="A93" s="250">
        <v>34</v>
      </c>
      <c r="B93" s="277" t="s">
        <v>1175</v>
      </c>
      <c r="C93" s="277" t="s">
        <v>79</v>
      </c>
      <c r="D93" s="277" t="s">
        <v>82</v>
      </c>
      <c r="E93" s="277">
        <v>294</v>
      </c>
      <c r="F93" s="277">
        <v>2006</v>
      </c>
      <c r="G93" s="277" t="s">
        <v>220</v>
      </c>
      <c r="H93" s="277" t="s">
        <v>220</v>
      </c>
      <c r="I93" s="444">
        <v>0</v>
      </c>
      <c r="O93" s="9"/>
    </row>
    <row r="94" spans="2:15" ht="16.5" customHeight="1">
      <c r="B94" s="277"/>
      <c r="C94" s="277"/>
      <c r="D94" s="277"/>
      <c r="E94" s="277"/>
      <c r="F94" s="277"/>
      <c r="G94" s="277"/>
      <c r="H94" s="277"/>
      <c r="I94" s="277"/>
      <c r="O94" s="21"/>
    </row>
    <row r="95" ht="16.5" customHeight="1">
      <c r="A95" s="249" t="s">
        <v>1187</v>
      </c>
    </row>
    <row r="96" spans="1:9" ht="16.5" customHeight="1">
      <c r="A96" s="143">
        <v>1</v>
      </c>
      <c r="B96" s="277" t="s">
        <v>1296</v>
      </c>
      <c r="C96" s="142" t="s">
        <v>1176</v>
      </c>
      <c r="D96" s="278">
        <v>1</v>
      </c>
      <c r="E96" s="9">
        <v>672</v>
      </c>
      <c r="F96" s="9">
        <v>2003</v>
      </c>
      <c r="G96" s="275">
        <v>0.019768518518518515</v>
      </c>
      <c r="H96" s="9">
        <v>1</v>
      </c>
      <c r="I96" s="265">
        <v>100</v>
      </c>
    </row>
    <row r="97" spans="1:9" ht="16.5" customHeight="1">
      <c r="A97" s="143">
        <v>2</v>
      </c>
      <c r="B97" s="277" t="s">
        <v>1297</v>
      </c>
      <c r="C97" s="142" t="s">
        <v>1176</v>
      </c>
      <c r="D97" s="278">
        <v>1</v>
      </c>
      <c r="E97" s="9">
        <v>512</v>
      </c>
      <c r="F97" s="9">
        <v>2004</v>
      </c>
      <c r="G97" s="275">
        <v>0.02011574074074074</v>
      </c>
      <c r="H97" s="9">
        <v>2</v>
      </c>
      <c r="I97" s="265">
        <v>98.24</v>
      </c>
    </row>
    <row r="98" spans="1:9" ht="16.5" customHeight="1">
      <c r="A98" s="250">
        <v>3</v>
      </c>
      <c r="B98" s="251" t="s">
        <v>171</v>
      </c>
      <c r="C98" s="251" t="s">
        <v>87</v>
      </c>
      <c r="D98" s="250" t="s">
        <v>40</v>
      </c>
      <c r="E98" s="274">
        <v>177</v>
      </c>
      <c r="F98" s="274">
        <v>2004</v>
      </c>
      <c r="G98" s="275">
        <v>0.02291666666666667</v>
      </c>
      <c r="H98" s="274">
        <v>3</v>
      </c>
      <c r="I98" s="265">
        <v>84.07</v>
      </c>
    </row>
    <row r="99" spans="1:9" ht="16.5" customHeight="1">
      <c r="A99" s="250">
        <v>4</v>
      </c>
      <c r="B99" s="251" t="s">
        <v>165</v>
      </c>
      <c r="C99" s="251" t="s">
        <v>1002</v>
      </c>
      <c r="D99" s="250" t="s">
        <v>2</v>
      </c>
      <c r="E99" s="274">
        <v>176</v>
      </c>
      <c r="F99" s="274">
        <v>2004</v>
      </c>
      <c r="G99" s="275">
        <v>0.024733796296296295</v>
      </c>
      <c r="H99" s="274">
        <v>4</v>
      </c>
      <c r="I99" s="265">
        <v>74.88</v>
      </c>
    </row>
    <row r="100" spans="1:9" ht="16.5" customHeight="1">
      <c r="A100" s="250">
        <v>5</v>
      </c>
      <c r="B100" s="251" t="s">
        <v>186</v>
      </c>
      <c r="C100" s="251" t="s">
        <v>124</v>
      </c>
      <c r="D100" s="250" t="s">
        <v>12</v>
      </c>
      <c r="E100" s="274">
        <v>152</v>
      </c>
      <c r="F100" s="274">
        <v>2004</v>
      </c>
      <c r="G100" s="275">
        <v>0.02508101851851852</v>
      </c>
      <c r="H100" s="274">
        <v>5</v>
      </c>
      <c r="I100" s="265">
        <v>73.13</v>
      </c>
    </row>
    <row r="101" spans="1:9" ht="16.5" customHeight="1">
      <c r="A101" s="250">
        <v>6</v>
      </c>
      <c r="B101" s="251" t="s">
        <v>183</v>
      </c>
      <c r="C101" s="251" t="s">
        <v>81</v>
      </c>
      <c r="D101" s="250" t="s">
        <v>15</v>
      </c>
      <c r="E101" s="274">
        <v>147</v>
      </c>
      <c r="F101" s="274">
        <v>2003</v>
      </c>
      <c r="G101" s="275">
        <v>0.026354166666666668</v>
      </c>
      <c r="H101" s="274">
        <v>6</v>
      </c>
      <c r="I101" s="265">
        <v>66.69</v>
      </c>
    </row>
    <row r="102" spans="1:9" ht="16.5" customHeight="1">
      <c r="A102" s="250">
        <v>7</v>
      </c>
      <c r="B102" s="251" t="s">
        <v>170</v>
      </c>
      <c r="C102" s="251" t="s">
        <v>81</v>
      </c>
      <c r="D102" s="250" t="s">
        <v>15</v>
      </c>
      <c r="E102" s="274">
        <v>157</v>
      </c>
      <c r="F102" s="274">
        <v>2004</v>
      </c>
      <c r="G102" s="275">
        <v>0.027060185185185187</v>
      </c>
      <c r="H102" s="274">
        <v>7</v>
      </c>
      <c r="I102" s="265">
        <v>63.11</v>
      </c>
    </row>
    <row r="103" spans="1:9" ht="16.5" customHeight="1">
      <c r="A103" s="250">
        <v>8</v>
      </c>
      <c r="B103" s="251" t="s">
        <v>172</v>
      </c>
      <c r="C103" s="251" t="s">
        <v>124</v>
      </c>
      <c r="D103" s="250" t="s">
        <v>2</v>
      </c>
      <c r="E103" s="274">
        <v>160</v>
      </c>
      <c r="F103" s="274">
        <v>2004</v>
      </c>
      <c r="G103" s="275">
        <v>0.027881944444444445</v>
      </c>
      <c r="H103" s="274">
        <v>8</v>
      </c>
      <c r="I103" s="265">
        <v>58.96</v>
      </c>
    </row>
    <row r="104" spans="1:9" ht="16.5" customHeight="1">
      <c r="A104" s="250">
        <v>9</v>
      </c>
      <c r="B104" s="251" t="s">
        <v>167</v>
      </c>
      <c r="C104" s="251" t="s">
        <v>1003</v>
      </c>
      <c r="D104" s="250" t="s">
        <v>15</v>
      </c>
      <c r="E104" s="274">
        <v>166</v>
      </c>
      <c r="F104" s="274">
        <v>2004</v>
      </c>
      <c r="G104" s="275">
        <v>0.028773148148148145</v>
      </c>
      <c r="H104" s="274">
        <v>9</v>
      </c>
      <c r="I104" s="265">
        <v>54.45</v>
      </c>
    </row>
    <row r="105" spans="1:9" ht="16.5" customHeight="1">
      <c r="A105" s="250">
        <v>10</v>
      </c>
      <c r="B105" s="251" t="s">
        <v>175</v>
      </c>
      <c r="C105" s="251" t="s">
        <v>81</v>
      </c>
      <c r="D105" s="250" t="s">
        <v>40</v>
      </c>
      <c r="E105" s="274">
        <v>164</v>
      </c>
      <c r="F105" s="274">
        <v>2004</v>
      </c>
      <c r="G105" s="275">
        <v>0.029594907407407407</v>
      </c>
      <c r="H105" s="274">
        <v>10</v>
      </c>
      <c r="I105" s="265">
        <v>50.29</v>
      </c>
    </row>
    <row r="106" spans="1:9" ht="16.5" customHeight="1">
      <c r="A106" s="250">
        <v>11</v>
      </c>
      <c r="B106" s="251" t="s">
        <v>166</v>
      </c>
      <c r="C106" s="251" t="s">
        <v>1003</v>
      </c>
      <c r="D106" s="250" t="s">
        <v>2</v>
      </c>
      <c r="E106" s="274">
        <v>156</v>
      </c>
      <c r="F106" s="274">
        <v>2004</v>
      </c>
      <c r="G106" s="275">
        <v>0.031712962962962964</v>
      </c>
      <c r="H106" s="274">
        <v>11</v>
      </c>
      <c r="I106" s="265">
        <v>39.58</v>
      </c>
    </row>
    <row r="107" spans="1:9" ht="16.5" customHeight="1">
      <c r="A107" s="250">
        <v>12</v>
      </c>
      <c r="B107" s="251" t="s">
        <v>194</v>
      </c>
      <c r="C107" s="251" t="s">
        <v>1003</v>
      </c>
      <c r="D107" s="250" t="s">
        <v>40</v>
      </c>
      <c r="E107" s="274">
        <v>154</v>
      </c>
      <c r="F107" s="274">
        <v>2004</v>
      </c>
      <c r="G107" s="275">
        <v>0.03266203703703704</v>
      </c>
      <c r="H107" s="274">
        <v>12</v>
      </c>
      <c r="I107" s="265">
        <v>34.78</v>
      </c>
    </row>
    <row r="108" spans="1:9" ht="16.5" customHeight="1">
      <c r="A108" s="250">
        <v>13</v>
      </c>
      <c r="B108" s="251" t="s">
        <v>174</v>
      </c>
      <c r="C108" s="251" t="s">
        <v>1002</v>
      </c>
      <c r="D108" s="250" t="s">
        <v>15</v>
      </c>
      <c r="E108" s="274">
        <v>172</v>
      </c>
      <c r="F108" s="274">
        <v>2003</v>
      </c>
      <c r="G108" s="275">
        <v>0.03369212962962963</v>
      </c>
      <c r="H108" s="274">
        <v>13</v>
      </c>
      <c r="I108" s="265">
        <v>29.57</v>
      </c>
    </row>
    <row r="109" spans="1:9" ht="16.5" customHeight="1">
      <c r="A109" s="250">
        <v>14</v>
      </c>
      <c r="B109" s="251" t="s">
        <v>184</v>
      </c>
      <c r="C109" s="251" t="s">
        <v>94</v>
      </c>
      <c r="D109" s="250" t="s">
        <v>2</v>
      </c>
      <c r="E109" s="274">
        <v>146</v>
      </c>
      <c r="F109" s="274">
        <v>2003</v>
      </c>
      <c r="G109" s="275">
        <v>0.03767361111111111</v>
      </c>
      <c r="H109" s="274">
        <v>14</v>
      </c>
      <c r="I109" s="265">
        <v>9.43</v>
      </c>
    </row>
    <row r="110" spans="1:9" ht="16.5" customHeight="1">
      <c r="A110" s="250">
        <v>15</v>
      </c>
      <c r="B110" s="251" t="s">
        <v>191</v>
      </c>
      <c r="C110" s="251" t="s">
        <v>79</v>
      </c>
      <c r="D110" s="250" t="s">
        <v>40</v>
      </c>
      <c r="E110" s="274">
        <v>163</v>
      </c>
      <c r="F110" s="274">
        <v>2004</v>
      </c>
      <c r="G110" s="275">
        <v>0.039143518518518515</v>
      </c>
      <c r="H110" s="274">
        <v>15</v>
      </c>
      <c r="I110" s="265">
        <v>1.99</v>
      </c>
    </row>
    <row r="111" spans="1:9" ht="16.5" customHeight="1">
      <c r="A111" s="250">
        <v>16</v>
      </c>
      <c r="B111" s="251" t="s">
        <v>176</v>
      </c>
      <c r="C111" s="251" t="s">
        <v>94</v>
      </c>
      <c r="D111" s="250" t="s">
        <v>2</v>
      </c>
      <c r="E111" s="274">
        <v>142</v>
      </c>
      <c r="F111" s="274">
        <v>2003</v>
      </c>
      <c r="G111" s="275">
        <v>0.0396875</v>
      </c>
      <c r="H111" s="274">
        <v>16</v>
      </c>
      <c r="I111" s="265">
        <v>0</v>
      </c>
    </row>
    <row r="112" spans="1:9" ht="16.5" customHeight="1">
      <c r="A112" s="250">
        <v>17</v>
      </c>
      <c r="B112" s="251" t="s">
        <v>1177</v>
      </c>
      <c r="C112" s="251" t="s">
        <v>1158</v>
      </c>
      <c r="D112" s="250" t="s">
        <v>15</v>
      </c>
      <c r="E112" s="274">
        <v>170</v>
      </c>
      <c r="F112" s="274">
        <v>2003</v>
      </c>
      <c r="G112" s="275">
        <v>0.045092592592592594</v>
      </c>
      <c r="H112" s="274">
        <v>17</v>
      </c>
      <c r="I112" s="265">
        <v>0</v>
      </c>
    </row>
    <row r="113" spans="1:9" ht="16.5" customHeight="1">
      <c r="A113" s="250">
        <v>18</v>
      </c>
      <c r="B113" s="251" t="s">
        <v>196</v>
      </c>
      <c r="C113" s="251" t="s">
        <v>87</v>
      </c>
      <c r="D113" s="250" t="s">
        <v>84</v>
      </c>
      <c r="E113" s="274">
        <v>145</v>
      </c>
      <c r="F113" s="274">
        <v>2004</v>
      </c>
      <c r="G113" s="275">
        <v>0.04777777777777778</v>
      </c>
      <c r="H113" s="274">
        <v>18</v>
      </c>
      <c r="I113" s="265">
        <v>0</v>
      </c>
    </row>
    <row r="114" spans="1:9" ht="16.5" customHeight="1">
      <c r="A114" s="250">
        <v>19</v>
      </c>
      <c r="B114" s="251" t="s">
        <v>173</v>
      </c>
      <c r="C114" s="251" t="s">
        <v>124</v>
      </c>
      <c r="D114" s="250" t="s">
        <v>12</v>
      </c>
      <c r="E114" s="274">
        <v>169</v>
      </c>
      <c r="F114" s="274">
        <v>2004</v>
      </c>
      <c r="G114" s="274" t="s">
        <v>220</v>
      </c>
      <c r="H114" s="274" t="s">
        <v>220</v>
      </c>
      <c r="I114" s="265">
        <v>0</v>
      </c>
    </row>
    <row r="115" spans="1:9" ht="16.5" customHeight="1">
      <c r="A115" s="250">
        <v>20</v>
      </c>
      <c r="B115" s="251" t="s">
        <v>1178</v>
      </c>
      <c r="C115" s="251" t="s">
        <v>1158</v>
      </c>
      <c r="D115" s="250"/>
      <c r="E115" s="274">
        <v>190</v>
      </c>
      <c r="F115" s="274">
        <v>2003</v>
      </c>
      <c r="G115" s="274" t="s">
        <v>220</v>
      </c>
      <c r="H115" s="274" t="s">
        <v>220</v>
      </c>
      <c r="I115" s="265">
        <v>0</v>
      </c>
    </row>
    <row r="116" spans="1:9" ht="16.5" customHeight="1">
      <c r="A116" s="250">
        <v>21</v>
      </c>
      <c r="B116" s="251" t="s">
        <v>1179</v>
      </c>
      <c r="C116" s="251" t="s">
        <v>79</v>
      </c>
      <c r="D116" s="250" t="s">
        <v>82</v>
      </c>
      <c r="E116" s="274">
        <v>159</v>
      </c>
      <c r="F116" s="274">
        <v>2004</v>
      </c>
      <c r="G116" s="274" t="s">
        <v>220</v>
      </c>
      <c r="H116" s="274" t="s">
        <v>220</v>
      </c>
      <c r="I116" s="265">
        <v>0</v>
      </c>
    </row>
    <row r="117" spans="1:9" ht="16.5" customHeight="1">
      <c r="A117" s="250">
        <v>22</v>
      </c>
      <c r="B117" s="251" t="s">
        <v>1018</v>
      </c>
      <c r="C117" s="251" t="s">
        <v>79</v>
      </c>
      <c r="D117" s="250" t="s">
        <v>82</v>
      </c>
      <c r="E117" s="274">
        <v>158</v>
      </c>
      <c r="F117" s="274">
        <v>2003</v>
      </c>
      <c r="G117" s="274" t="s">
        <v>220</v>
      </c>
      <c r="H117" s="274" t="s">
        <v>220</v>
      </c>
      <c r="I117" s="265">
        <v>0</v>
      </c>
    </row>
    <row r="118" spans="1:9" ht="16.5" customHeight="1">
      <c r="A118" s="250">
        <v>23</v>
      </c>
      <c r="B118" s="251" t="s">
        <v>180</v>
      </c>
      <c r="C118" s="251" t="s">
        <v>1002</v>
      </c>
      <c r="D118" s="250" t="s">
        <v>15</v>
      </c>
      <c r="E118" s="274">
        <v>162</v>
      </c>
      <c r="F118" s="274">
        <v>2003</v>
      </c>
      <c r="G118" s="274" t="s">
        <v>220</v>
      </c>
      <c r="H118" s="274" t="s">
        <v>220</v>
      </c>
      <c r="I118" s="265">
        <v>0</v>
      </c>
    </row>
    <row r="119" spans="1:9" ht="16.5" customHeight="1">
      <c r="A119" s="250">
        <v>24</v>
      </c>
      <c r="B119" s="251" t="s">
        <v>185</v>
      </c>
      <c r="C119" s="251" t="s">
        <v>94</v>
      </c>
      <c r="D119" s="250" t="s">
        <v>82</v>
      </c>
      <c r="E119" s="274">
        <v>153</v>
      </c>
      <c r="F119" s="274">
        <v>2003</v>
      </c>
      <c r="G119" s="274" t="s">
        <v>220</v>
      </c>
      <c r="H119" s="274" t="s">
        <v>220</v>
      </c>
      <c r="I119" s="265">
        <v>0</v>
      </c>
    </row>
    <row r="120" spans="1:9" ht="16.5" customHeight="1">
      <c r="A120" s="250">
        <v>25</v>
      </c>
      <c r="B120" s="251" t="s">
        <v>193</v>
      </c>
      <c r="C120" s="251" t="s">
        <v>124</v>
      </c>
      <c r="D120" s="250" t="s">
        <v>15</v>
      </c>
      <c r="E120" s="274">
        <v>175</v>
      </c>
      <c r="F120" s="274">
        <v>2003</v>
      </c>
      <c r="G120" s="274" t="s">
        <v>220</v>
      </c>
      <c r="H120" s="274" t="s">
        <v>220</v>
      </c>
      <c r="I120" s="265">
        <v>0</v>
      </c>
    </row>
    <row r="121" spans="1:9" ht="16.5" customHeight="1">
      <c r="A121" s="250">
        <v>26</v>
      </c>
      <c r="B121" s="251" t="s">
        <v>1024</v>
      </c>
      <c r="C121" s="251" t="s">
        <v>1003</v>
      </c>
      <c r="D121" s="250" t="s">
        <v>82</v>
      </c>
      <c r="E121" s="274">
        <v>148</v>
      </c>
      <c r="F121" s="274">
        <v>2003</v>
      </c>
      <c r="G121" s="274" t="s">
        <v>220</v>
      </c>
      <c r="H121" s="274" t="s">
        <v>220</v>
      </c>
      <c r="I121" s="265">
        <v>0</v>
      </c>
    </row>
    <row r="122" spans="1:9" ht="16.5" customHeight="1">
      <c r="A122" s="250">
        <v>27</v>
      </c>
      <c r="B122" s="251" t="s">
        <v>1180</v>
      </c>
      <c r="C122" s="251" t="s">
        <v>79</v>
      </c>
      <c r="D122" s="250" t="s">
        <v>40</v>
      </c>
      <c r="E122" s="274">
        <v>173</v>
      </c>
      <c r="F122" s="274">
        <v>2004</v>
      </c>
      <c r="G122" s="274" t="s">
        <v>220</v>
      </c>
      <c r="H122" s="274" t="s">
        <v>220</v>
      </c>
      <c r="I122" s="265">
        <v>0</v>
      </c>
    </row>
    <row r="123" ht="16.5" customHeight="1"/>
    <row r="124" ht="16.5" customHeight="1">
      <c r="A124" s="249" t="s">
        <v>1188</v>
      </c>
    </row>
    <row r="125" spans="1:9" ht="16.5" customHeight="1">
      <c r="A125" s="250">
        <v>1</v>
      </c>
      <c r="B125" s="251" t="s">
        <v>17</v>
      </c>
      <c r="C125" s="251" t="s">
        <v>79</v>
      </c>
      <c r="D125" s="250" t="s">
        <v>2</v>
      </c>
      <c r="E125" s="274">
        <v>79</v>
      </c>
      <c r="F125" s="274">
        <v>2002</v>
      </c>
      <c r="G125" s="275">
        <v>0.026736111111111113</v>
      </c>
      <c r="H125" s="274">
        <v>1</v>
      </c>
      <c r="I125" s="265">
        <v>100</v>
      </c>
    </row>
    <row r="126" spans="1:9" ht="16.5" customHeight="1">
      <c r="A126" s="250">
        <v>2</v>
      </c>
      <c r="B126" s="251" t="s">
        <v>6</v>
      </c>
      <c r="C126" s="251" t="s">
        <v>1003</v>
      </c>
      <c r="D126" s="250" t="s">
        <v>1</v>
      </c>
      <c r="E126" s="274">
        <v>74</v>
      </c>
      <c r="F126" s="274">
        <v>2001</v>
      </c>
      <c r="G126" s="275">
        <v>0.028634259259259262</v>
      </c>
      <c r="H126" s="274">
        <v>2</v>
      </c>
      <c r="I126" s="265">
        <v>92.9</v>
      </c>
    </row>
    <row r="127" spans="1:9" ht="16.5" customHeight="1">
      <c r="A127" s="250">
        <v>3</v>
      </c>
      <c r="B127" s="251" t="s">
        <v>14</v>
      </c>
      <c r="C127" s="251" t="s">
        <v>87</v>
      </c>
      <c r="D127" s="250" t="s">
        <v>2</v>
      </c>
      <c r="E127" s="274">
        <v>82</v>
      </c>
      <c r="F127" s="274">
        <v>2002</v>
      </c>
      <c r="G127" s="275">
        <v>0.028807870370370373</v>
      </c>
      <c r="H127" s="274">
        <v>3</v>
      </c>
      <c r="I127" s="265">
        <v>92.25</v>
      </c>
    </row>
    <row r="128" spans="1:9" ht="16.5" customHeight="1">
      <c r="A128" s="250">
        <v>4</v>
      </c>
      <c r="B128" s="251" t="s">
        <v>11</v>
      </c>
      <c r="C128" s="251" t="s">
        <v>81</v>
      </c>
      <c r="D128" s="250" t="s">
        <v>2</v>
      </c>
      <c r="E128" s="274">
        <v>81</v>
      </c>
      <c r="F128" s="274">
        <v>2002</v>
      </c>
      <c r="G128" s="275">
        <v>0.02954861111111111</v>
      </c>
      <c r="H128" s="274">
        <v>4</v>
      </c>
      <c r="I128" s="265">
        <v>89.48</v>
      </c>
    </row>
    <row r="129" spans="1:9" ht="16.5" customHeight="1">
      <c r="A129" s="250">
        <v>5</v>
      </c>
      <c r="B129" s="251" t="s">
        <v>10</v>
      </c>
      <c r="C129" s="251" t="s">
        <v>1003</v>
      </c>
      <c r="D129" s="250" t="s">
        <v>2</v>
      </c>
      <c r="E129" s="274">
        <v>78</v>
      </c>
      <c r="F129" s="274">
        <v>2002</v>
      </c>
      <c r="G129" s="275">
        <v>0.036180555555555556</v>
      </c>
      <c r="H129" s="274">
        <v>5</v>
      </c>
      <c r="I129" s="265">
        <v>64.68</v>
      </c>
    </row>
    <row r="130" spans="1:9" ht="16.5" customHeight="1">
      <c r="A130" s="250">
        <v>6</v>
      </c>
      <c r="B130" s="251" t="s">
        <v>218</v>
      </c>
      <c r="C130" s="251" t="s">
        <v>87</v>
      </c>
      <c r="D130" s="250" t="s">
        <v>15</v>
      </c>
      <c r="E130" s="274">
        <v>73</v>
      </c>
      <c r="F130" s="274">
        <v>2002</v>
      </c>
      <c r="G130" s="275">
        <v>0.04252314814814815</v>
      </c>
      <c r="H130" s="274">
        <v>6</v>
      </c>
      <c r="I130" s="265">
        <v>40.95</v>
      </c>
    </row>
    <row r="131" spans="1:9" ht="16.5" customHeight="1">
      <c r="A131" s="250">
        <v>7</v>
      </c>
      <c r="B131" s="251" t="s">
        <v>840</v>
      </c>
      <c r="C131" s="251" t="s">
        <v>81</v>
      </c>
      <c r="D131" s="250" t="s">
        <v>15</v>
      </c>
      <c r="E131" s="274">
        <v>77</v>
      </c>
      <c r="F131" s="274">
        <v>2002</v>
      </c>
      <c r="G131" s="275">
        <v>0.04564814814814815</v>
      </c>
      <c r="H131" s="274">
        <v>7</v>
      </c>
      <c r="I131" s="265">
        <v>29.26</v>
      </c>
    </row>
    <row r="132" spans="1:9" ht="16.5" customHeight="1">
      <c r="A132" s="250">
        <v>8</v>
      </c>
      <c r="B132" s="251" t="s">
        <v>215</v>
      </c>
      <c r="C132" s="251" t="s">
        <v>1002</v>
      </c>
      <c r="D132" s="250" t="s">
        <v>15</v>
      </c>
      <c r="E132" s="274">
        <v>75</v>
      </c>
      <c r="F132" s="274">
        <v>2001</v>
      </c>
      <c r="G132" s="275">
        <v>0.04659722222222223</v>
      </c>
      <c r="H132" s="274">
        <v>8</v>
      </c>
      <c r="I132" s="265">
        <v>25.71</v>
      </c>
    </row>
    <row r="133" spans="1:9" ht="16.5" customHeight="1">
      <c r="A133" s="250">
        <v>9</v>
      </c>
      <c r="B133" s="251" t="s">
        <v>214</v>
      </c>
      <c r="C133" s="251" t="s">
        <v>1003</v>
      </c>
      <c r="D133" s="250" t="s">
        <v>2</v>
      </c>
      <c r="E133" s="274">
        <v>71</v>
      </c>
      <c r="F133" s="274">
        <v>2002</v>
      </c>
      <c r="G133" s="275">
        <v>0.04684027777777778</v>
      </c>
      <c r="H133" s="274">
        <v>9</v>
      </c>
      <c r="I133" s="265">
        <v>24.81</v>
      </c>
    </row>
    <row r="134" spans="1:9" ht="16.5" customHeight="1">
      <c r="A134" s="250">
        <v>10</v>
      </c>
      <c r="B134" s="251" t="s">
        <v>1020</v>
      </c>
      <c r="C134" s="251" t="s">
        <v>79</v>
      </c>
      <c r="D134" s="250" t="s">
        <v>12</v>
      </c>
      <c r="E134" s="274">
        <v>76</v>
      </c>
      <c r="F134" s="274">
        <v>2002</v>
      </c>
      <c r="G134" s="275">
        <v>0.07535879629629628</v>
      </c>
      <c r="H134" s="274">
        <v>10</v>
      </c>
      <c r="I134" s="265">
        <v>0</v>
      </c>
    </row>
    <row r="135" spans="1:9" ht="16.5" customHeight="1">
      <c r="A135" s="250">
        <v>11</v>
      </c>
      <c r="B135" s="251" t="s">
        <v>305</v>
      </c>
      <c r="C135" s="251" t="s">
        <v>79</v>
      </c>
      <c r="D135" s="250" t="s">
        <v>40</v>
      </c>
      <c r="E135" s="274">
        <v>80</v>
      </c>
      <c r="F135" s="274">
        <v>2002</v>
      </c>
      <c r="G135" s="274" t="s">
        <v>220</v>
      </c>
      <c r="H135" s="274" t="s">
        <v>220</v>
      </c>
      <c r="I135" s="265">
        <v>0</v>
      </c>
    </row>
    <row r="136" ht="16.5" customHeight="1"/>
    <row r="137" spans="1:3" ht="16.5" customHeight="1">
      <c r="A137" s="256" t="s">
        <v>1189</v>
      </c>
      <c r="B137" s="249" t="s">
        <v>1191</v>
      </c>
      <c r="C137" s="10" t="s">
        <v>1190</v>
      </c>
    </row>
    <row r="138" spans="1:9" ht="16.5" customHeight="1">
      <c r="A138" s="250">
        <v>1</v>
      </c>
      <c r="B138" s="25" t="s">
        <v>1110</v>
      </c>
      <c r="C138" s="251" t="s">
        <v>1182</v>
      </c>
      <c r="D138" s="274" t="s">
        <v>1</v>
      </c>
      <c r="E138" s="250">
        <v>3</v>
      </c>
      <c r="F138" s="276">
        <v>1997</v>
      </c>
      <c r="G138" s="275">
        <v>0.028055555555555556</v>
      </c>
      <c r="H138" s="276">
        <v>1</v>
      </c>
      <c r="I138" s="144">
        <v>100</v>
      </c>
    </row>
    <row r="139" spans="1:9" ht="16.5" customHeight="1">
      <c r="A139" s="250">
        <v>2</v>
      </c>
      <c r="B139" s="251" t="s">
        <v>1080</v>
      </c>
      <c r="C139" s="251" t="s">
        <v>1181</v>
      </c>
      <c r="D139" s="250" t="s">
        <v>2</v>
      </c>
      <c r="E139" s="274">
        <v>13</v>
      </c>
      <c r="F139" s="274">
        <v>1999</v>
      </c>
      <c r="G139" s="275">
        <v>0.030324074074074073</v>
      </c>
      <c r="H139" s="274">
        <v>2</v>
      </c>
      <c r="I139" s="265">
        <v>91.91</v>
      </c>
    </row>
    <row r="140" spans="1:9" ht="16.5" customHeight="1">
      <c r="A140" s="250">
        <v>3</v>
      </c>
      <c r="B140" s="251" t="s">
        <v>213</v>
      </c>
      <c r="C140" s="251" t="s">
        <v>120</v>
      </c>
      <c r="D140" s="250" t="s">
        <v>1</v>
      </c>
      <c r="E140" s="274">
        <v>11</v>
      </c>
      <c r="F140" s="274">
        <v>2000</v>
      </c>
      <c r="G140" s="275">
        <v>0.03116898148148148</v>
      </c>
      <c r="H140" s="274">
        <v>3</v>
      </c>
      <c r="I140" s="265">
        <v>88.9</v>
      </c>
    </row>
    <row r="141" spans="1:9" ht="16.5" customHeight="1">
      <c r="A141" s="250">
        <v>4</v>
      </c>
      <c r="B141" s="251" t="s">
        <v>1084</v>
      </c>
      <c r="C141" s="251" t="s">
        <v>1049</v>
      </c>
      <c r="D141" s="250" t="s">
        <v>1</v>
      </c>
      <c r="E141" s="274">
        <v>8</v>
      </c>
      <c r="F141" s="274">
        <v>1999</v>
      </c>
      <c r="G141" s="275">
        <v>0.03185185185185185</v>
      </c>
      <c r="H141" s="274">
        <v>4</v>
      </c>
      <c r="I141" s="265">
        <v>86.47</v>
      </c>
    </row>
    <row r="142" spans="1:9" ht="16.5" customHeight="1">
      <c r="A142" s="250">
        <v>5</v>
      </c>
      <c r="B142" s="251" t="s">
        <v>8</v>
      </c>
      <c r="C142" s="251" t="s">
        <v>124</v>
      </c>
      <c r="D142" s="250" t="s">
        <v>1</v>
      </c>
      <c r="E142" s="274">
        <v>14</v>
      </c>
      <c r="F142" s="274">
        <v>2000</v>
      </c>
      <c r="G142" s="275">
        <v>0.035740740740740747</v>
      </c>
      <c r="H142" s="274">
        <v>5</v>
      </c>
      <c r="I142" s="265">
        <v>72.61</v>
      </c>
    </row>
    <row r="143" spans="1:9" ht="16.5" customHeight="1">
      <c r="A143" s="250">
        <v>6</v>
      </c>
      <c r="B143" s="25" t="s">
        <v>1192</v>
      </c>
      <c r="C143" s="251" t="s">
        <v>1002</v>
      </c>
      <c r="D143" s="274" t="s">
        <v>1</v>
      </c>
      <c r="E143" s="250">
        <v>2</v>
      </c>
      <c r="F143" s="276">
        <v>1998</v>
      </c>
      <c r="G143" s="279">
        <v>0.03582175925925926</v>
      </c>
      <c r="H143" s="276">
        <v>6</v>
      </c>
      <c r="I143" s="144">
        <v>72.32</v>
      </c>
    </row>
    <row r="144" spans="1:9" ht="16.5" customHeight="1">
      <c r="A144" s="255">
        <v>7</v>
      </c>
      <c r="B144" s="251" t="s">
        <v>18</v>
      </c>
      <c r="C144" s="251" t="s">
        <v>79</v>
      </c>
      <c r="D144" s="250" t="s">
        <v>2</v>
      </c>
      <c r="E144" s="274">
        <v>15</v>
      </c>
      <c r="F144" s="274">
        <v>2000</v>
      </c>
      <c r="G144" s="275">
        <v>0.03653935185185185</v>
      </c>
      <c r="H144" s="9">
        <v>7</v>
      </c>
      <c r="I144" s="265">
        <v>69.76</v>
      </c>
    </row>
    <row r="145" spans="1:9" ht="16.5" customHeight="1">
      <c r="A145" s="143">
        <v>8</v>
      </c>
      <c r="B145" s="25" t="s">
        <v>1193</v>
      </c>
      <c r="C145" s="251" t="s">
        <v>1003</v>
      </c>
      <c r="D145" s="274" t="s">
        <v>2</v>
      </c>
      <c r="E145" s="250">
        <v>4</v>
      </c>
      <c r="F145" s="276">
        <v>1997</v>
      </c>
      <c r="G145" s="279">
        <v>0.03800925925925926</v>
      </c>
      <c r="H145" s="144">
        <v>8</v>
      </c>
      <c r="I145" s="144">
        <v>64.52</v>
      </c>
    </row>
    <row r="146" spans="1:9" ht="16.5" customHeight="1">
      <c r="A146" s="143">
        <v>9</v>
      </c>
      <c r="B146" s="25" t="s">
        <v>1194</v>
      </c>
      <c r="C146" s="251" t="s">
        <v>1002</v>
      </c>
      <c r="D146" s="274" t="s">
        <v>2</v>
      </c>
      <c r="E146" s="250">
        <v>6</v>
      </c>
      <c r="F146" s="276">
        <v>1997</v>
      </c>
      <c r="G146" s="276" t="s">
        <v>220</v>
      </c>
      <c r="H146" s="276" t="s">
        <v>220</v>
      </c>
      <c r="I146" s="144">
        <v>0</v>
      </c>
    </row>
    <row r="147" ht="16.5" customHeight="1"/>
    <row r="148" spans="1:8" ht="16.5" customHeight="1">
      <c r="A148" s="250"/>
      <c r="H148" s="274"/>
    </row>
    <row r="149" spans="1:8" ht="16.5" customHeight="1">
      <c r="A149" s="250"/>
      <c r="H149" s="274"/>
    </row>
    <row r="150" spans="1:8" ht="16.5" customHeight="1">
      <c r="A150" s="250"/>
      <c r="H150" s="274"/>
    </row>
    <row r="151" ht="16.5" customHeight="1">
      <c r="A151" s="255"/>
    </row>
  </sheetData>
  <sheetProtection/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N75" sqref="N75"/>
    </sheetView>
  </sheetViews>
  <sheetFormatPr defaultColWidth="9.140625" defaultRowHeight="15"/>
  <cols>
    <col min="1" max="1" width="7.8515625" style="143" customWidth="1"/>
    <col min="2" max="2" width="28.28125" style="10" customWidth="1"/>
    <col min="3" max="3" width="23.140625" style="142" customWidth="1"/>
    <col min="4" max="4" width="7.28125" style="143" customWidth="1"/>
    <col min="5" max="5" width="7.00390625" style="143" customWidth="1"/>
    <col min="6" max="6" width="7.7109375" style="143" customWidth="1"/>
    <col min="7" max="7" width="13.140625" style="143" customWidth="1"/>
    <col min="8" max="8" width="7.28125" style="143" customWidth="1"/>
    <col min="9" max="10" width="9.140625" style="10" customWidth="1"/>
  </cols>
  <sheetData>
    <row r="1" spans="2:3" ht="15.75">
      <c r="B1" s="558" t="s">
        <v>1022</v>
      </c>
      <c r="C1" s="558"/>
    </row>
    <row r="2" spans="2:3" ht="15.75">
      <c r="B2" s="264">
        <v>43002</v>
      </c>
      <c r="C2" s="140" t="s">
        <v>1119</v>
      </c>
    </row>
    <row r="4" spans="1:9" ht="15.75">
      <c r="A4" s="249" t="s">
        <v>1183</v>
      </c>
      <c r="I4" s="249" t="s">
        <v>53</v>
      </c>
    </row>
    <row r="5" spans="1:9" ht="16.5" customHeight="1">
      <c r="A5" s="250">
        <v>1</v>
      </c>
      <c r="B5" s="277" t="s">
        <v>78</v>
      </c>
      <c r="C5" s="277" t="s">
        <v>79</v>
      </c>
      <c r="D5" s="455" t="s">
        <v>40</v>
      </c>
      <c r="E5" s="455">
        <v>237</v>
      </c>
      <c r="F5" s="455">
        <v>2005</v>
      </c>
      <c r="G5" s="456">
        <v>0.010231481481481482</v>
      </c>
      <c r="H5" s="455">
        <v>1</v>
      </c>
      <c r="I5" s="444">
        <v>100</v>
      </c>
    </row>
    <row r="6" spans="1:9" ht="16.5" customHeight="1">
      <c r="A6" s="250">
        <v>2</v>
      </c>
      <c r="B6" s="277" t="s">
        <v>85</v>
      </c>
      <c r="C6" s="277" t="s">
        <v>81</v>
      </c>
      <c r="D6" s="455" t="s">
        <v>40</v>
      </c>
      <c r="E6" s="455">
        <v>245</v>
      </c>
      <c r="F6" s="455">
        <v>2005</v>
      </c>
      <c r="G6" s="456">
        <v>0.011585648148148149</v>
      </c>
      <c r="H6" s="455">
        <v>2</v>
      </c>
      <c r="I6" s="444">
        <v>86.76</v>
      </c>
    </row>
    <row r="7" spans="1:9" ht="16.5" customHeight="1">
      <c r="A7" s="250">
        <v>3</v>
      </c>
      <c r="B7" s="277" t="s">
        <v>88</v>
      </c>
      <c r="C7" s="277" t="s">
        <v>1003</v>
      </c>
      <c r="D7" s="455" t="s">
        <v>40</v>
      </c>
      <c r="E7" s="455">
        <v>258</v>
      </c>
      <c r="F7" s="455">
        <v>2006</v>
      </c>
      <c r="G7" s="456">
        <v>0.012349537037037039</v>
      </c>
      <c r="H7" s="455">
        <v>3</v>
      </c>
      <c r="I7" s="444">
        <v>79.3</v>
      </c>
    </row>
    <row r="8" spans="1:9" ht="16.5" customHeight="1">
      <c r="A8" s="250">
        <v>4</v>
      </c>
      <c r="B8" s="277" t="s">
        <v>1044</v>
      </c>
      <c r="C8" s="277" t="s">
        <v>81</v>
      </c>
      <c r="D8" s="455" t="s">
        <v>84</v>
      </c>
      <c r="E8" s="455">
        <v>256</v>
      </c>
      <c r="F8" s="455">
        <v>2006</v>
      </c>
      <c r="G8" s="456">
        <v>0.013194444444444444</v>
      </c>
      <c r="H8" s="455">
        <v>4</v>
      </c>
      <c r="I8" s="444">
        <v>71.04</v>
      </c>
    </row>
    <row r="9" spans="1:9" ht="16.5" customHeight="1">
      <c r="A9" s="250">
        <v>5</v>
      </c>
      <c r="B9" s="277" t="s">
        <v>76</v>
      </c>
      <c r="C9" s="277" t="s">
        <v>1002</v>
      </c>
      <c r="D9" s="455" t="s">
        <v>40</v>
      </c>
      <c r="E9" s="455">
        <v>239</v>
      </c>
      <c r="F9" s="455">
        <v>2005</v>
      </c>
      <c r="G9" s="456">
        <v>0.01326388888888889</v>
      </c>
      <c r="H9" s="455">
        <v>5</v>
      </c>
      <c r="I9" s="444">
        <v>70.36</v>
      </c>
    </row>
    <row r="10" spans="1:9" ht="16.5" customHeight="1">
      <c r="A10" s="250">
        <v>6</v>
      </c>
      <c r="B10" s="277" t="s">
        <v>1196</v>
      </c>
      <c r="C10" s="277" t="s">
        <v>79</v>
      </c>
      <c r="D10" s="455" t="s">
        <v>40</v>
      </c>
      <c r="E10" s="455">
        <v>259</v>
      </c>
      <c r="F10" s="455">
        <v>2005</v>
      </c>
      <c r="G10" s="456">
        <v>0.01400462962962963</v>
      </c>
      <c r="H10" s="455">
        <v>6</v>
      </c>
      <c r="I10" s="444">
        <v>63.12</v>
      </c>
    </row>
    <row r="11" spans="1:9" ht="16.5" customHeight="1">
      <c r="A11" s="250">
        <v>7</v>
      </c>
      <c r="B11" s="277" t="s">
        <v>80</v>
      </c>
      <c r="C11" s="277" t="s">
        <v>81</v>
      </c>
      <c r="D11" s="455" t="s">
        <v>40</v>
      </c>
      <c r="E11" s="455">
        <v>248</v>
      </c>
      <c r="F11" s="455">
        <v>2006</v>
      </c>
      <c r="G11" s="456">
        <v>0.016076388888888887</v>
      </c>
      <c r="H11" s="455">
        <v>7</v>
      </c>
      <c r="I11" s="444">
        <v>42.87</v>
      </c>
    </row>
    <row r="12" spans="1:9" ht="16.5" customHeight="1">
      <c r="A12" s="250">
        <v>8</v>
      </c>
      <c r="B12" s="277" t="s">
        <v>102</v>
      </c>
      <c r="C12" s="277" t="s">
        <v>81</v>
      </c>
      <c r="D12" s="455" t="s">
        <v>40</v>
      </c>
      <c r="E12" s="455">
        <v>254</v>
      </c>
      <c r="F12" s="455">
        <v>2006</v>
      </c>
      <c r="G12" s="456">
        <v>0.016145833333333335</v>
      </c>
      <c r="H12" s="455">
        <v>8</v>
      </c>
      <c r="I12" s="444">
        <v>42.19</v>
      </c>
    </row>
    <row r="13" spans="1:9" ht="16.5" customHeight="1">
      <c r="A13" s="250">
        <v>9</v>
      </c>
      <c r="B13" s="277" t="s">
        <v>1154</v>
      </c>
      <c r="C13" s="277" t="s">
        <v>81</v>
      </c>
      <c r="D13" s="455" t="s">
        <v>84</v>
      </c>
      <c r="E13" s="455">
        <v>234</v>
      </c>
      <c r="F13" s="455">
        <v>2006</v>
      </c>
      <c r="G13" s="456">
        <v>0.017997685185185186</v>
      </c>
      <c r="H13" s="455">
        <v>9</v>
      </c>
      <c r="I13" s="444">
        <v>24.1</v>
      </c>
    </row>
    <row r="14" spans="1:9" ht="16.5" customHeight="1">
      <c r="A14" s="250">
        <v>10</v>
      </c>
      <c r="B14" s="277" t="s">
        <v>92</v>
      </c>
      <c r="C14" s="277" t="s">
        <v>81</v>
      </c>
      <c r="D14" s="455" t="s">
        <v>40</v>
      </c>
      <c r="E14" s="455">
        <v>235</v>
      </c>
      <c r="F14" s="455">
        <v>2005</v>
      </c>
      <c r="G14" s="456">
        <v>0.018090277777777778</v>
      </c>
      <c r="H14" s="455">
        <v>10</v>
      </c>
      <c r="I14" s="444">
        <v>23.19</v>
      </c>
    </row>
    <row r="15" spans="1:9" ht="16.5" customHeight="1">
      <c r="A15" s="250">
        <v>11</v>
      </c>
      <c r="B15" s="277" t="s">
        <v>90</v>
      </c>
      <c r="C15" s="277" t="s">
        <v>1002</v>
      </c>
      <c r="D15" s="455" t="s">
        <v>40</v>
      </c>
      <c r="E15" s="455">
        <v>261</v>
      </c>
      <c r="F15" s="455">
        <v>2005</v>
      </c>
      <c r="G15" s="456">
        <v>0.020266203703703703</v>
      </c>
      <c r="H15" s="455">
        <v>11</v>
      </c>
      <c r="I15" s="444">
        <v>1.92</v>
      </c>
    </row>
    <row r="16" spans="1:9" ht="16.5" customHeight="1">
      <c r="A16" s="250">
        <v>12</v>
      </c>
      <c r="B16" s="277" t="s">
        <v>1197</v>
      </c>
      <c r="C16" s="277" t="s">
        <v>1198</v>
      </c>
      <c r="D16" s="455"/>
      <c r="E16" s="455">
        <v>240</v>
      </c>
      <c r="F16" s="457">
        <v>2004</v>
      </c>
      <c r="G16" s="456">
        <v>0.02082175925925926</v>
      </c>
      <c r="H16" s="457" t="s">
        <v>1047</v>
      </c>
      <c r="I16" s="444">
        <v>0</v>
      </c>
    </row>
    <row r="17" spans="1:9" ht="16.5" customHeight="1">
      <c r="A17" s="250">
        <v>13</v>
      </c>
      <c r="B17" s="277" t="s">
        <v>1199</v>
      </c>
      <c r="C17" s="277" t="s">
        <v>1158</v>
      </c>
      <c r="D17" s="455" t="s">
        <v>82</v>
      </c>
      <c r="E17" s="455">
        <v>241</v>
      </c>
      <c r="F17" s="455">
        <v>2006</v>
      </c>
      <c r="G17" s="456">
        <v>0.022395833333333334</v>
      </c>
      <c r="H17" s="455">
        <v>12</v>
      </c>
      <c r="I17" s="444">
        <v>0</v>
      </c>
    </row>
    <row r="18" spans="1:9" ht="16.5" customHeight="1">
      <c r="A18" s="250">
        <v>14</v>
      </c>
      <c r="B18" s="277" t="s">
        <v>96</v>
      </c>
      <c r="C18" s="277" t="s">
        <v>79</v>
      </c>
      <c r="D18" s="455" t="s">
        <v>84</v>
      </c>
      <c r="E18" s="455">
        <v>232</v>
      </c>
      <c r="F18" s="455">
        <v>2005</v>
      </c>
      <c r="G18" s="456">
        <v>0.0265625</v>
      </c>
      <c r="H18" s="455">
        <v>13</v>
      </c>
      <c r="I18" s="444">
        <v>0</v>
      </c>
    </row>
    <row r="19" spans="1:9" ht="16.5" customHeight="1">
      <c r="A19" s="250">
        <v>15</v>
      </c>
      <c r="B19" s="277" t="s">
        <v>83</v>
      </c>
      <c r="C19" s="277" t="s">
        <v>79</v>
      </c>
      <c r="D19" s="455" t="s">
        <v>40</v>
      </c>
      <c r="E19" s="455">
        <v>244</v>
      </c>
      <c r="F19" s="455">
        <v>2006</v>
      </c>
      <c r="G19" s="456">
        <v>0.02677083333333333</v>
      </c>
      <c r="H19" s="455">
        <v>14</v>
      </c>
      <c r="I19" s="444">
        <v>0</v>
      </c>
    </row>
    <row r="20" spans="1:9" ht="16.5" customHeight="1">
      <c r="A20" s="250">
        <v>16</v>
      </c>
      <c r="B20" s="277" t="s">
        <v>1200</v>
      </c>
      <c r="C20" s="277" t="s">
        <v>79</v>
      </c>
      <c r="D20" s="455" t="s">
        <v>82</v>
      </c>
      <c r="E20" s="455">
        <v>238</v>
      </c>
      <c r="F20" s="455">
        <v>2006</v>
      </c>
      <c r="G20" s="456">
        <v>0.035115740740740746</v>
      </c>
      <c r="H20" s="455">
        <v>15</v>
      </c>
      <c r="I20" s="444">
        <v>0</v>
      </c>
    </row>
    <row r="21" spans="1:9" ht="16.5" customHeight="1">
      <c r="A21" s="250">
        <v>17</v>
      </c>
      <c r="B21" s="277" t="s">
        <v>1160</v>
      </c>
      <c r="C21" s="277" t="s">
        <v>87</v>
      </c>
      <c r="D21" s="455"/>
      <c r="E21" s="455">
        <v>257</v>
      </c>
      <c r="F21" s="455">
        <v>2005</v>
      </c>
      <c r="G21" s="456">
        <v>0.061863425925925926</v>
      </c>
      <c r="H21" s="455">
        <v>16</v>
      </c>
      <c r="I21" s="444">
        <v>0</v>
      </c>
    </row>
    <row r="22" spans="1:9" ht="16.5" customHeight="1">
      <c r="A22" s="250">
        <v>18</v>
      </c>
      <c r="B22" s="277" t="s">
        <v>1163</v>
      </c>
      <c r="C22" s="277" t="s">
        <v>81</v>
      </c>
      <c r="D22" s="455"/>
      <c r="E22" s="455">
        <v>263</v>
      </c>
      <c r="F22" s="455"/>
      <c r="G22" s="455" t="s">
        <v>220</v>
      </c>
      <c r="H22" s="455" t="s">
        <v>220</v>
      </c>
      <c r="I22" s="444">
        <v>0</v>
      </c>
    </row>
    <row r="23" spans="1:9" ht="16.5" customHeight="1">
      <c r="A23" s="250">
        <v>19</v>
      </c>
      <c r="B23" s="277" t="s">
        <v>1164</v>
      </c>
      <c r="C23" s="277" t="s">
        <v>81</v>
      </c>
      <c r="D23" s="455"/>
      <c r="E23" s="455">
        <v>252</v>
      </c>
      <c r="F23" s="455">
        <v>2006</v>
      </c>
      <c r="G23" s="455" t="s">
        <v>220</v>
      </c>
      <c r="H23" s="455" t="s">
        <v>220</v>
      </c>
      <c r="I23" s="444">
        <v>0</v>
      </c>
    </row>
    <row r="24" spans="1:9" ht="16.5" customHeight="1">
      <c r="A24" s="250">
        <v>20</v>
      </c>
      <c r="B24" s="277" t="s">
        <v>1155</v>
      </c>
      <c r="C24" s="277" t="s">
        <v>1156</v>
      </c>
      <c r="D24" s="455" t="s">
        <v>82</v>
      </c>
      <c r="E24" s="455">
        <v>253</v>
      </c>
      <c r="F24" s="455">
        <v>2005</v>
      </c>
      <c r="G24" s="455" t="s">
        <v>220</v>
      </c>
      <c r="H24" s="455" t="s">
        <v>220</v>
      </c>
      <c r="I24" s="444">
        <v>0</v>
      </c>
    </row>
    <row r="25" spans="1:9" ht="16.5" customHeight="1">
      <c r="A25" s="250">
        <v>21</v>
      </c>
      <c r="B25" s="277" t="s">
        <v>1161</v>
      </c>
      <c r="C25" s="277" t="s">
        <v>79</v>
      </c>
      <c r="D25" s="455"/>
      <c r="E25" s="455">
        <v>243</v>
      </c>
      <c r="F25" s="455">
        <v>2006</v>
      </c>
      <c r="G25" s="455" t="s">
        <v>220</v>
      </c>
      <c r="H25" s="455" t="s">
        <v>220</v>
      </c>
      <c r="I25" s="444">
        <v>0</v>
      </c>
    </row>
    <row r="26" spans="1:9" ht="16.5" customHeight="1">
      <c r="A26" s="250">
        <v>22</v>
      </c>
      <c r="B26" s="277" t="s">
        <v>1159</v>
      </c>
      <c r="C26" s="277" t="s">
        <v>81</v>
      </c>
      <c r="D26" s="455"/>
      <c r="E26" s="455">
        <v>264</v>
      </c>
      <c r="F26" s="455"/>
      <c r="G26" s="455" t="s">
        <v>220</v>
      </c>
      <c r="H26" s="455" t="s">
        <v>220</v>
      </c>
      <c r="I26" s="444">
        <v>0</v>
      </c>
    </row>
    <row r="27" spans="2:9" ht="16.5" customHeight="1">
      <c r="B27" s="277"/>
      <c r="C27" s="277"/>
      <c r="D27" s="277"/>
      <c r="E27" s="277"/>
      <c r="F27" s="277"/>
      <c r="G27" s="277"/>
      <c r="H27" s="277"/>
      <c r="I27" s="277"/>
    </row>
    <row r="28" ht="16.5" customHeight="1">
      <c r="A28" s="249" t="s">
        <v>1184</v>
      </c>
    </row>
    <row r="29" spans="1:9" ht="16.5" customHeight="1">
      <c r="A29" s="250">
        <v>1</v>
      </c>
      <c r="B29" s="251" t="s">
        <v>41</v>
      </c>
      <c r="C29" s="251" t="s">
        <v>81</v>
      </c>
      <c r="D29" s="250" t="s">
        <v>2</v>
      </c>
      <c r="E29" s="250">
        <v>212</v>
      </c>
      <c r="F29" s="250">
        <v>2004</v>
      </c>
      <c r="G29" s="252">
        <v>0.014849537037037036</v>
      </c>
      <c r="H29" s="250">
        <v>1</v>
      </c>
      <c r="I29" s="265">
        <v>100</v>
      </c>
    </row>
    <row r="30" spans="1:9" ht="16.5" customHeight="1">
      <c r="A30" s="250">
        <v>2</v>
      </c>
      <c r="B30" s="251" t="s">
        <v>45</v>
      </c>
      <c r="C30" s="251" t="s">
        <v>81</v>
      </c>
      <c r="D30" s="250" t="s">
        <v>2</v>
      </c>
      <c r="E30" s="250">
        <v>210</v>
      </c>
      <c r="F30" s="250">
        <v>2004</v>
      </c>
      <c r="G30" s="252">
        <v>0.01554398148148148</v>
      </c>
      <c r="H30" s="250">
        <v>2</v>
      </c>
      <c r="I30" s="265">
        <v>95.32</v>
      </c>
    </row>
    <row r="31" spans="1:9" ht="16.5" customHeight="1">
      <c r="A31" s="250">
        <v>3</v>
      </c>
      <c r="B31" s="251" t="s">
        <v>42</v>
      </c>
      <c r="C31" s="251" t="s">
        <v>81</v>
      </c>
      <c r="D31" s="250" t="s">
        <v>2</v>
      </c>
      <c r="E31" s="250">
        <v>200</v>
      </c>
      <c r="F31" s="250">
        <v>2003</v>
      </c>
      <c r="G31" s="252">
        <v>0.01650462962962963</v>
      </c>
      <c r="H31" s="250">
        <v>3</v>
      </c>
      <c r="I31" s="265">
        <v>88.85</v>
      </c>
    </row>
    <row r="32" spans="1:9" ht="16.5" customHeight="1">
      <c r="A32" s="250">
        <v>4</v>
      </c>
      <c r="B32" s="251" t="s">
        <v>47</v>
      </c>
      <c r="C32" s="251" t="s">
        <v>1002</v>
      </c>
      <c r="D32" s="250" t="s">
        <v>2</v>
      </c>
      <c r="E32" s="250">
        <v>211</v>
      </c>
      <c r="F32" s="250">
        <v>2003</v>
      </c>
      <c r="G32" s="252">
        <v>0.017465277777777777</v>
      </c>
      <c r="H32" s="250">
        <v>4</v>
      </c>
      <c r="I32" s="265">
        <v>82.39</v>
      </c>
    </row>
    <row r="33" spans="1:9" ht="16.5" customHeight="1">
      <c r="A33" s="250">
        <v>5</v>
      </c>
      <c r="B33" s="251" t="s">
        <v>44</v>
      </c>
      <c r="C33" s="251" t="s">
        <v>1003</v>
      </c>
      <c r="D33" s="250" t="s">
        <v>2</v>
      </c>
      <c r="E33" s="250">
        <v>198</v>
      </c>
      <c r="F33" s="250">
        <v>2003</v>
      </c>
      <c r="G33" s="252">
        <v>0.018738425925925926</v>
      </c>
      <c r="H33" s="250">
        <v>5</v>
      </c>
      <c r="I33" s="265">
        <v>73.81</v>
      </c>
    </row>
    <row r="34" spans="1:9" ht="16.5" customHeight="1">
      <c r="A34" s="250">
        <v>6</v>
      </c>
      <c r="B34" s="251" t="s">
        <v>112</v>
      </c>
      <c r="C34" s="251" t="s">
        <v>1003</v>
      </c>
      <c r="D34" s="250" t="s">
        <v>2</v>
      </c>
      <c r="E34" s="250">
        <v>209</v>
      </c>
      <c r="F34" s="250">
        <v>2004</v>
      </c>
      <c r="G34" s="252">
        <v>0.019756944444444445</v>
      </c>
      <c r="H34" s="250">
        <v>6</v>
      </c>
      <c r="I34" s="265">
        <v>66.95</v>
      </c>
    </row>
    <row r="35" spans="1:9" ht="16.5" customHeight="1">
      <c r="A35" s="250">
        <v>7</v>
      </c>
      <c r="B35" s="251" t="s">
        <v>111</v>
      </c>
      <c r="C35" s="251" t="s">
        <v>81</v>
      </c>
      <c r="D35" s="250" t="s">
        <v>2</v>
      </c>
      <c r="E35" s="250">
        <v>213</v>
      </c>
      <c r="F35" s="250">
        <v>2004</v>
      </c>
      <c r="G35" s="252">
        <v>0.021412037037037035</v>
      </c>
      <c r="H35" s="250">
        <v>7</v>
      </c>
      <c r="I35" s="265">
        <v>55.81</v>
      </c>
    </row>
    <row r="36" spans="1:9" ht="16.5" customHeight="1">
      <c r="A36" s="250">
        <v>8</v>
      </c>
      <c r="B36" s="251" t="s">
        <v>632</v>
      </c>
      <c r="C36" s="251" t="s">
        <v>81</v>
      </c>
      <c r="D36" s="250" t="s">
        <v>15</v>
      </c>
      <c r="E36" s="250">
        <v>204</v>
      </c>
      <c r="F36" s="250">
        <v>2003</v>
      </c>
      <c r="G36" s="252">
        <v>0.022824074074074076</v>
      </c>
      <c r="H36" s="250">
        <v>8</v>
      </c>
      <c r="I36" s="265">
        <v>46.3</v>
      </c>
    </row>
    <row r="37" spans="1:9" ht="16.5" customHeight="1">
      <c r="A37" s="250">
        <v>9</v>
      </c>
      <c r="B37" s="251" t="s">
        <v>115</v>
      </c>
      <c r="C37" s="251" t="s">
        <v>79</v>
      </c>
      <c r="D37" s="250" t="s">
        <v>40</v>
      </c>
      <c r="E37" s="250">
        <v>208</v>
      </c>
      <c r="F37" s="250">
        <v>2003</v>
      </c>
      <c r="G37" s="252">
        <v>0.023009259259259257</v>
      </c>
      <c r="H37" s="250">
        <v>9</v>
      </c>
      <c r="I37" s="265">
        <v>45.05</v>
      </c>
    </row>
    <row r="38" spans="1:9" ht="16.5" customHeight="1">
      <c r="A38" s="250">
        <v>10</v>
      </c>
      <c r="B38" s="251" t="s">
        <v>592</v>
      </c>
      <c r="C38" s="251" t="s">
        <v>1003</v>
      </c>
      <c r="D38" s="250" t="s">
        <v>2</v>
      </c>
      <c r="E38" s="250">
        <v>206</v>
      </c>
      <c r="F38" s="250">
        <v>2004</v>
      </c>
      <c r="G38" s="252">
        <v>0.023020833333333334</v>
      </c>
      <c r="H38" s="250">
        <v>10</v>
      </c>
      <c r="I38" s="265">
        <v>44.97</v>
      </c>
    </row>
    <row r="39" spans="1:9" ht="16.5" customHeight="1">
      <c r="A39" s="250">
        <v>11</v>
      </c>
      <c r="B39" s="251" t="s">
        <v>114</v>
      </c>
      <c r="C39" s="251" t="s">
        <v>1002</v>
      </c>
      <c r="D39" s="250" t="s">
        <v>2</v>
      </c>
      <c r="E39" s="250">
        <v>205</v>
      </c>
      <c r="F39" s="250">
        <v>2004</v>
      </c>
      <c r="G39" s="252">
        <v>0.024988425925925928</v>
      </c>
      <c r="H39" s="250">
        <v>11</v>
      </c>
      <c r="I39" s="265">
        <v>31.72</v>
      </c>
    </row>
    <row r="40" spans="1:9" ht="16.5" customHeight="1">
      <c r="A40" s="250">
        <v>12</v>
      </c>
      <c r="B40" s="251" t="s">
        <v>43</v>
      </c>
      <c r="C40" s="251" t="s">
        <v>79</v>
      </c>
      <c r="D40" s="250" t="s">
        <v>2</v>
      </c>
      <c r="E40" s="250">
        <v>194</v>
      </c>
      <c r="F40" s="250">
        <v>2003</v>
      </c>
      <c r="G40" s="252">
        <v>0.026273148148148153</v>
      </c>
      <c r="H40" s="250">
        <v>12</v>
      </c>
      <c r="I40" s="265">
        <v>23.07</v>
      </c>
    </row>
    <row r="41" spans="1:10" ht="16.5" customHeight="1">
      <c r="A41" s="250">
        <v>13</v>
      </c>
      <c r="B41" s="253" t="s">
        <v>1007</v>
      </c>
      <c r="C41" s="251" t="s">
        <v>79</v>
      </c>
      <c r="D41" s="250"/>
      <c r="E41" s="250">
        <v>193</v>
      </c>
      <c r="F41" s="254">
        <v>1979</v>
      </c>
      <c r="G41" s="252">
        <v>0.02763888888888889</v>
      </c>
      <c r="H41" s="254" t="s">
        <v>1047</v>
      </c>
      <c r="I41" s="144">
        <v>13.87</v>
      </c>
      <c r="J41" s="25"/>
    </row>
    <row r="42" spans="1:9" ht="16.5" customHeight="1">
      <c r="A42" s="250">
        <v>14</v>
      </c>
      <c r="B42" s="251" t="s">
        <v>455</v>
      </c>
      <c r="C42" s="251" t="s">
        <v>1003</v>
      </c>
      <c r="D42" s="250" t="s">
        <v>84</v>
      </c>
      <c r="E42" s="250">
        <v>203</v>
      </c>
      <c r="F42" s="250">
        <v>2004</v>
      </c>
      <c r="G42" s="252">
        <v>0.03653935185185185</v>
      </c>
      <c r="H42" s="250">
        <v>13</v>
      </c>
      <c r="I42" s="265">
        <v>0</v>
      </c>
    </row>
    <row r="43" spans="1:9" ht="16.5" customHeight="1">
      <c r="A43" s="250">
        <v>15</v>
      </c>
      <c r="B43" s="251" t="s">
        <v>1048</v>
      </c>
      <c r="C43" s="251" t="s">
        <v>1049</v>
      </c>
      <c r="D43" s="250"/>
      <c r="E43" s="250">
        <v>197</v>
      </c>
      <c r="F43" s="250">
        <v>2004</v>
      </c>
      <c r="G43" s="252">
        <v>0.046250000000000006</v>
      </c>
      <c r="H43" s="250">
        <v>14</v>
      </c>
      <c r="I43" s="265">
        <v>0</v>
      </c>
    </row>
    <row r="44" spans="1:9" ht="16.5" customHeight="1">
      <c r="A44" s="250">
        <v>16</v>
      </c>
      <c r="B44" s="253" t="s">
        <v>1201</v>
      </c>
      <c r="C44" s="251" t="s">
        <v>1049</v>
      </c>
      <c r="E44" s="250">
        <v>207</v>
      </c>
      <c r="F44" s="254">
        <v>2000</v>
      </c>
      <c r="G44" s="252">
        <v>0.0497337962962963</v>
      </c>
      <c r="H44" s="254" t="s">
        <v>1047</v>
      </c>
      <c r="I44" s="265">
        <v>0</v>
      </c>
    </row>
    <row r="45" spans="1:9" ht="16.5" customHeight="1">
      <c r="A45" s="250">
        <v>17</v>
      </c>
      <c r="B45" s="251" t="s">
        <v>119</v>
      </c>
      <c r="C45" s="251" t="s">
        <v>1004</v>
      </c>
      <c r="D45" s="250" t="s">
        <v>15</v>
      </c>
      <c r="E45" s="250">
        <v>196</v>
      </c>
      <c r="F45" s="250">
        <v>2003</v>
      </c>
      <c r="G45" s="250" t="s">
        <v>220</v>
      </c>
      <c r="H45" s="250" t="s">
        <v>220</v>
      </c>
      <c r="I45" s="265">
        <v>0</v>
      </c>
    </row>
    <row r="46" ht="16.5" customHeight="1"/>
    <row r="47" ht="16.5" customHeight="1">
      <c r="A47" s="249" t="s">
        <v>1185</v>
      </c>
    </row>
    <row r="48" spans="1:9" ht="16.5" customHeight="1">
      <c r="A48" s="250">
        <v>1</v>
      </c>
      <c r="B48" s="251" t="s">
        <v>1052</v>
      </c>
      <c r="C48" s="251" t="s">
        <v>1158</v>
      </c>
      <c r="D48" s="250" t="s">
        <v>1</v>
      </c>
      <c r="E48" s="250">
        <v>111</v>
      </c>
      <c r="F48" s="250">
        <v>2001</v>
      </c>
      <c r="G48" s="252">
        <v>0.025659722222222223</v>
      </c>
      <c r="H48" s="250">
        <v>1</v>
      </c>
      <c r="I48" s="265">
        <v>100</v>
      </c>
    </row>
    <row r="49" spans="1:9" ht="16.5" customHeight="1">
      <c r="A49" s="250">
        <v>2</v>
      </c>
      <c r="B49" s="251" t="s">
        <v>23</v>
      </c>
      <c r="C49" s="251" t="s">
        <v>1003</v>
      </c>
      <c r="D49" s="250" t="s">
        <v>1</v>
      </c>
      <c r="E49" s="250">
        <v>113</v>
      </c>
      <c r="F49" s="250">
        <v>2001</v>
      </c>
      <c r="G49" s="252">
        <v>0.025868055555555557</v>
      </c>
      <c r="H49" s="250">
        <v>2</v>
      </c>
      <c r="I49" s="265">
        <v>99.19</v>
      </c>
    </row>
    <row r="50" spans="1:9" ht="16.5" customHeight="1">
      <c r="A50" s="250">
        <v>3</v>
      </c>
      <c r="B50" s="251" t="s">
        <v>28</v>
      </c>
      <c r="C50" s="251" t="s">
        <v>79</v>
      </c>
      <c r="D50" s="250" t="s">
        <v>1</v>
      </c>
      <c r="E50" s="250">
        <v>126</v>
      </c>
      <c r="F50" s="250">
        <v>2001</v>
      </c>
      <c r="G50" s="252">
        <v>0.032233796296296295</v>
      </c>
      <c r="H50" s="250">
        <v>3</v>
      </c>
      <c r="I50" s="265">
        <v>74.38</v>
      </c>
    </row>
    <row r="51" spans="1:9" ht="16.5" customHeight="1">
      <c r="A51" s="250">
        <v>4</v>
      </c>
      <c r="B51" s="251" t="s">
        <v>29</v>
      </c>
      <c r="C51" s="251" t="s">
        <v>79</v>
      </c>
      <c r="D51" s="250" t="s">
        <v>1</v>
      </c>
      <c r="E51" s="250">
        <v>124</v>
      </c>
      <c r="F51" s="250">
        <v>2002</v>
      </c>
      <c r="G51" s="252">
        <v>0.036099537037037034</v>
      </c>
      <c r="H51" s="250">
        <v>4</v>
      </c>
      <c r="I51" s="265">
        <v>59.31</v>
      </c>
    </row>
    <row r="52" spans="1:9" ht="16.5" customHeight="1">
      <c r="A52" s="250">
        <v>5</v>
      </c>
      <c r="B52" s="251" t="s">
        <v>33</v>
      </c>
      <c r="C52" s="251" t="s">
        <v>79</v>
      </c>
      <c r="D52" s="250" t="s">
        <v>2</v>
      </c>
      <c r="E52" s="250">
        <v>116</v>
      </c>
      <c r="F52" s="250">
        <v>2002</v>
      </c>
      <c r="G52" s="252">
        <v>0.036412037037037034</v>
      </c>
      <c r="H52" s="250">
        <v>5</v>
      </c>
      <c r="I52" s="265">
        <v>58.1</v>
      </c>
    </row>
    <row r="53" spans="1:9" ht="16.5" customHeight="1">
      <c r="A53" s="250">
        <v>6</v>
      </c>
      <c r="B53" s="251" t="s">
        <v>1054</v>
      </c>
      <c r="C53" s="251" t="s">
        <v>1003</v>
      </c>
      <c r="D53" s="250" t="s">
        <v>2</v>
      </c>
      <c r="E53" s="250">
        <v>125</v>
      </c>
      <c r="F53" s="250">
        <v>2002</v>
      </c>
      <c r="G53" s="252">
        <v>0.03768518518518518</v>
      </c>
      <c r="H53" s="250">
        <v>6</v>
      </c>
      <c r="I53" s="265">
        <v>53.13</v>
      </c>
    </row>
    <row r="54" spans="1:9" ht="16.5" customHeight="1">
      <c r="A54" s="250">
        <v>7</v>
      </c>
      <c r="B54" s="251" t="s">
        <v>1055</v>
      </c>
      <c r="C54" s="251" t="s">
        <v>79</v>
      </c>
      <c r="D54" s="250" t="s">
        <v>40</v>
      </c>
      <c r="E54" s="250">
        <v>121</v>
      </c>
      <c r="F54" s="250">
        <v>2001</v>
      </c>
      <c r="G54" s="252">
        <v>0.04148148148148148</v>
      </c>
      <c r="H54" s="250">
        <v>7</v>
      </c>
      <c r="I54" s="265">
        <v>38.34</v>
      </c>
    </row>
    <row r="55" spans="1:9" ht="16.5" customHeight="1">
      <c r="A55" s="250">
        <v>8</v>
      </c>
      <c r="B55" s="251" t="s">
        <v>211</v>
      </c>
      <c r="C55" s="251" t="s">
        <v>1003</v>
      </c>
      <c r="D55" s="250" t="s">
        <v>84</v>
      </c>
      <c r="E55" s="250">
        <v>120</v>
      </c>
      <c r="F55" s="250">
        <v>2002</v>
      </c>
      <c r="G55" s="252">
        <v>0.04207175925925926</v>
      </c>
      <c r="H55" s="250">
        <v>8</v>
      </c>
      <c r="I55" s="265">
        <v>36.04</v>
      </c>
    </row>
    <row r="56" spans="1:9" ht="16.5" customHeight="1">
      <c r="A56" s="250">
        <v>9</v>
      </c>
      <c r="B56" s="251" t="s">
        <v>31</v>
      </c>
      <c r="C56" s="251" t="s">
        <v>1002</v>
      </c>
      <c r="D56" s="250" t="s">
        <v>1</v>
      </c>
      <c r="E56" s="250">
        <v>118</v>
      </c>
      <c r="F56" s="250">
        <v>2002</v>
      </c>
      <c r="G56" s="252">
        <v>0.04402777777777778</v>
      </c>
      <c r="H56" s="250">
        <v>9</v>
      </c>
      <c r="I56" s="265">
        <v>28.42</v>
      </c>
    </row>
    <row r="57" spans="1:9" ht="16.5" customHeight="1">
      <c r="A57" s="250">
        <v>10</v>
      </c>
      <c r="B57" s="251" t="s">
        <v>312</v>
      </c>
      <c r="C57" s="251" t="s">
        <v>94</v>
      </c>
      <c r="D57" s="250" t="s">
        <v>12</v>
      </c>
      <c r="E57" s="250">
        <v>117</v>
      </c>
      <c r="F57" s="250">
        <v>2002</v>
      </c>
      <c r="G57" s="252">
        <v>0.046342592592592595</v>
      </c>
      <c r="H57" s="250">
        <v>10</v>
      </c>
      <c r="I57" s="265">
        <v>19.4</v>
      </c>
    </row>
    <row r="58" spans="1:9" ht="16.5" customHeight="1">
      <c r="A58" s="250">
        <v>11</v>
      </c>
      <c r="B58" s="251" t="s">
        <v>1202</v>
      </c>
      <c r="C58" s="251" t="s">
        <v>79</v>
      </c>
      <c r="D58" s="250" t="s">
        <v>84</v>
      </c>
      <c r="E58" s="250">
        <v>122</v>
      </c>
      <c r="F58" s="250">
        <v>2001</v>
      </c>
      <c r="G58" s="252">
        <v>0.05724537037037037</v>
      </c>
      <c r="H58" s="250">
        <v>11</v>
      </c>
      <c r="I58" s="265">
        <v>0</v>
      </c>
    </row>
    <row r="59" spans="1:9" ht="16.5" customHeight="1">
      <c r="A59" s="250">
        <v>12</v>
      </c>
      <c r="B59" s="251" t="s">
        <v>212</v>
      </c>
      <c r="C59" s="251" t="s">
        <v>94</v>
      </c>
      <c r="D59" s="250" t="s">
        <v>15</v>
      </c>
      <c r="E59" s="250">
        <v>114</v>
      </c>
      <c r="F59" s="250">
        <v>2002</v>
      </c>
      <c r="G59" s="250" t="s">
        <v>220</v>
      </c>
      <c r="H59" s="250" t="s">
        <v>220</v>
      </c>
      <c r="I59" s="265">
        <v>0</v>
      </c>
    </row>
    <row r="60" spans="1:9" ht="16.5" customHeight="1">
      <c r="A60" s="250">
        <v>13</v>
      </c>
      <c r="B60" s="253" t="s">
        <v>1203</v>
      </c>
      <c r="C60" s="251" t="s">
        <v>1049</v>
      </c>
      <c r="D60" s="250"/>
      <c r="E60" s="250">
        <v>115</v>
      </c>
      <c r="F60" s="254">
        <v>1999</v>
      </c>
      <c r="G60" s="250" t="s">
        <v>220</v>
      </c>
      <c r="H60" s="254" t="s">
        <v>1047</v>
      </c>
      <c r="I60" s="265">
        <v>0</v>
      </c>
    </row>
    <row r="61" ht="16.5" customHeight="1"/>
    <row r="62" ht="16.5" customHeight="1">
      <c r="A62" s="249" t="s">
        <v>1186</v>
      </c>
    </row>
    <row r="63" spans="1:9" ht="16.5" customHeight="1">
      <c r="A63" s="250">
        <v>1</v>
      </c>
      <c r="B63" s="277" t="s">
        <v>126</v>
      </c>
      <c r="C63" s="277" t="s">
        <v>87</v>
      </c>
      <c r="D63" s="277" t="s">
        <v>40</v>
      </c>
      <c r="E63" s="277">
        <v>320</v>
      </c>
      <c r="F63" s="277">
        <v>2006</v>
      </c>
      <c r="G63" s="452">
        <v>0.010335648148148148</v>
      </c>
      <c r="H63" s="277">
        <v>1</v>
      </c>
      <c r="I63" s="444">
        <v>100</v>
      </c>
    </row>
    <row r="64" spans="1:9" ht="16.5" customHeight="1">
      <c r="A64" s="250">
        <v>2</v>
      </c>
      <c r="B64" s="277" t="s">
        <v>137</v>
      </c>
      <c r="C64" s="277" t="s">
        <v>81</v>
      </c>
      <c r="D64" s="277" t="s">
        <v>40</v>
      </c>
      <c r="E64" s="277">
        <v>300</v>
      </c>
      <c r="F64" s="277">
        <v>2005</v>
      </c>
      <c r="G64" s="452">
        <v>0.011979166666666666</v>
      </c>
      <c r="H64" s="277">
        <v>2</v>
      </c>
      <c r="I64" s="444">
        <v>84.1</v>
      </c>
    </row>
    <row r="65" spans="1:9" ht="16.5" customHeight="1">
      <c r="A65" s="250">
        <v>3</v>
      </c>
      <c r="B65" s="277" t="s">
        <v>130</v>
      </c>
      <c r="C65" s="277" t="s">
        <v>1003</v>
      </c>
      <c r="D65" s="277" t="s">
        <v>82</v>
      </c>
      <c r="E65" s="277">
        <v>309</v>
      </c>
      <c r="F65" s="277">
        <v>2005</v>
      </c>
      <c r="G65" s="452">
        <v>0.012499999999999999</v>
      </c>
      <c r="H65" s="277">
        <v>3</v>
      </c>
      <c r="I65" s="444">
        <v>79.06</v>
      </c>
    </row>
    <row r="66" spans="1:9" ht="16.5" customHeight="1">
      <c r="A66" s="250">
        <v>4</v>
      </c>
      <c r="B66" s="277" t="s">
        <v>149</v>
      </c>
      <c r="C66" s="277" t="s">
        <v>79</v>
      </c>
      <c r="D66" s="277" t="s">
        <v>84</v>
      </c>
      <c r="E66" s="277">
        <v>284</v>
      </c>
      <c r="F66" s="277">
        <v>2006</v>
      </c>
      <c r="G66" s="452">
        <v>0.01273148148148148</v>
      </c>
      <c r="H66" s="277">
        <v>4</v>
      </c>
      <c r="I66" s="444">
        <v>76.82</v>
      </c>
    </row>
    <row r="67" spans="1:9" ht="16.5" customHeight="1">
      <c r="A67" s="250">
        <v>5</v>
      </c>
      <c r="B67" s="277" t="s">
        <v>136</v>
      </c>
      <c r="C67" s="277" t="s">
        <v>87</v>
      </c>
      <c r="D67" s="277" t="s">
        <v>84</v>
      </c>
      <c r="E67" s="277">
        <v>290</v>
      </c>
      <c r="F67" s="277">
        <v>2006</v>
      </c>
      <c r="G67" s="452">
        <v>0.013113425925925926</v>
      </c>
      <c r="H67" s="277">
        <v>5</v>
      </c>
      <c r="I67" s="444">
        <v>73.12</v>
      </c>
    </row>
    <row r="68" spans="1:9" ht="16.5" customHeight="1">
      <c r="A68" s="250">
        <v>6</v>
      </c>
      <c r="B68" s="277" t="s">
        <v>138</v>
      </c>
      <c r="C68" s="277" t="s">
        <v>81</v>
      </c>
      <c r="D68" s="277" t="s">
        <v>40</v>
      </c>
      <c r="E68" s="277">
        <v>317</v>
      </c>
      <c r="F68" s="277">
        <v>2006</v>
      </c>
      <c r="G68" s="452">
        <v>0.01315972222222222</v>
      </c>
      <c r="H68" s="277">
        <v>6</v>
      </c>
      <c r="I68" s="444">
        <v>72.68</v>
      </c>
    </row>
    <row r="69" spans="1:9" ht="16.5" customHeight="1">
      <c r="A69" s="250">
        <v>7</v>
      </c>
      <c r="B69" s="277" t="s">
        <v>169</v>
      </c>
      <c r="C69" s="277" t="s">
        <v>1003</v>
      </c>
      <c r="D69" s="277" t="s">
        <v>15</v>
      </c>
      <c r="E69" s="277">
        <v>277</v>
      </c>
      <c r="F69" s="277">
        <v>2005</v>
      </c>
      <c r="G69" s="452">
        <v>0.01318287037037037</v>
      </c>
      <c r="H69" s="277">
        <v>7</v>
      </c>
      <c r="I69" s="444">
        <v>72.45</v>
      </c>
    </row>
    <row r="70" spans="1:9" ht="16.5" customHeight="1">
      <c r="A70" s="250">
        <v>8</v>
      </c>
      <c r="B70" s="277" t="s">
        <v>144</v>
      </c>
      <c r="C70" s="277" t="s">
        <v>87</v>
      </c>
      <c r="D70" s="277" t="s">
        <v>84</v>
      </c>
      <c r="E70" s="277">
        <v>296</v>
      </c>
      <c r="F70" s="277">
        <v>2005</v>
      </c>
      <c r="G70" s="452">
        <v>0.01386574074074074</v>
      </c>
      <c r="H70" s="277">
        <v>8</v>
      </c>
      <c r="I70" s="444">
        <v>65.85</v>
      </c>
    </row>
    <row r="71" spans="1:9" ht="16.5" customHeight="1">
      <c r="A71" s="250">
        <v>9</v>
      </c>
      <c r="B71" s="277" t="s">
        <v>135</v>
      </c>
      <c r="C71" s="277" t="s">
        <v>94</v>
      </c>
      <c r="D71" s="277" t="s">
        <v>40</v>
      </c>
      <c r="E71" s="277">
        <v>312</v>
      </c>
      <c r="F71" s="277">
        <v>2005</v>
      </c>
      <c r="G71" s="452">
        <v>0.01480324074074074</v>
      </c>
      <c r="H71" s="277">
        <v>9</v>
      </c>
      <c r="I71" s="444">
        <v>56.77</v>
      </c>
    </row>
    <row r="72" spans="1:9" ht="16.5" customHeight="1">
      <c r="A72" s="250">
        <v>10</v>
      </c>
      <c r="B72" s="277" t="s">
        <v>1165</v>
      </c>
      <c r="C72" s="277" t="s">
        <v>87</v>
      </c>
      <c r="D72" s="277" t="s">
        <v>40</v>
      </c>
      <c r="E72" s="277">
        <v>301</v>
      </c>
      <c r="F72" s="277">
        <v>2005</v>
      </c>
      <c r="G72" s="452">
        <v>0.014884259259259259</v>
      </c>
      <c r="H72" s="277">
        <v>10</v>
      </c>
      <c r="I72" s="444">
        <v>55.99</v>
      </c>
    </row>
    <row r="73" spans="1:9" ht="16.5" customHeight="1">
      <c r="A73" s="250">
        <v>11</v>
      </c>
      <c r="B73" s="277" t="s">
        <v>1204</v>
      </c>
      <c r="C73" s="277" t="s">
        <v>1198</v>
      </c>
      <c r="D73" s="277"/>
      <c r="E73" s="277">
        <v>286</v>
      </c>
      <c r="F73" s="277">
        <v>2005</v>
      </c>
      <c r="G73" s="452">
        <v>0.015717592592592592</v>
      </c>
      <c r="H73" s="277">
        <v>11</v>
      </c>
      <c r="I73" s="444">
        <v>47.93</v>
      </c>
    </row>
    <row r="74" spans="1:9" ht="16.5" customHeight="1">
      <c r="A74" s="250">
        <v>12</v>
      </c>
      <c r="B74" s="277" t="s">
        <v>1011</v>
      </c>
      <c r="C74" s="277" t="s">
        <v>79</v>
      </c>
      <c r="D74" s="277" t="s">
        <v>84</v>
      </c>
      <c r="E74" s="277">
        <v>298</v>
      </c>
      <c r="F74" s="277">
        <v>2006</v>
      </c>
      <c r="G74" s="452">
        <v>0.016828703703703703</v>
      </c>
      <c r="H74" s="277">
        <v>12</v>
      </c>
      <c r="I74" s="444">
        <v>37.18</v>
      </c>
    </row>
    <row r="75" spans="1:9" ht="16.5" customHeight="1">
      <c r="A75" s="250">
        <v>13</v>
      </c>
      <c r="B75" s="277" t="s">
        <v>1166</v>
      </c>
      <c r="C75" s="277" t="s">
        <v>1158</v>
      </c>
      <c r="D75" s="277" t="s">
        <v>82</v>
      </c>
      <c r="E75" s="277">
        <v>299</v>
      </c>
      <c r="F75" s="277">
        <v>2006</v>
      </c>
      <c r="G75" s="452">
        <v>0.016944444444444443</v>
      </c>
      <c r="H75" s="277">
        <v>13</v>
      </c>
      <c r="I75" s="444">
        <v>36.06</v>
      </c>
    </row>
    <row r="76" spans="1:9" ht="16.5" customHeight="1">
      <c r="A76" s="250">
        <v>14</v>
      </c>
      <c r="B76" s="277" t="s">
        <v>148</v>
      </c>
      <c r="C76" s="277" t="s">
        <v>124</v>
      </c>
      <c r="D76" s="277" t="s">
        <v>82</v>
      </c>
      <c r="E76" s="277">
        <v>314</v>
      </c>
      <c r="F76" s="277">
        <v>2006</v>
      </c>
      <c r="G76" s="452">
        <v>0.020092592592592592</v>
      </c>
      <c r="H76" s="277">
        <v>14</v>
      </c>
      <c r="I76" s="444">
        <v>5.6</v>
      </c>
    </row>
    <row r="77" spans="1:9" ht="16.5" customHeight="1">
      <c r="A77" s="250">
        <v>15</v>
      </c>
      <c r="B77" s="277" t="s">
        <v>125</v>
      </c>
      <c r="C77" s="277" t="s">
        <v>81</v>
      </c>
      <c r="D77" s="277" t="s">
        <v>40</v>
      </c>
      <c r="E77" s="277">
        <v>303</v>
      </c>
      <c r="F77" s="277">
        <v>2005</v>
      </c>
      <c r="G77" s="452">
        <v>0.02011574074074074</v>
      </c>
      <c r="H77" s="277">
        <v>15</v>
      </c>
      <c r="I77" s="444">
        <v>5.38</v>
      </c>
    </row>
    <row r="78" spans="1:9" ht="16.5" customHeight="1">
      <c r="A78" s="250">
        <v>16</v>
      </c>
      <c r="B78" s="277" t="s">
        <v>1066</v>
      </c>
      <c r="C78" s="277" t="s">
        <v>81</v>
      </c>
      <c r="D78" s="277" t="s">
        <v>82</v>
      </c>
      <c r="E78" s="277">
        <v>268</v>
      </c>
      <c r="F78" s="277">
        <v>2005</v>
      </c>
      <c r="G78" s="452">
        <v>0.020405092592592593</v>
      </c>
      <c r="H78" s="277">
        <v>16</v>
      </c>
      <c r="I78" s="444">
        <v>2.58</v>
      </c>
    </row>
    <row r="79" spans="1:9" ht="16.5" customHeight="1">
      <c r="A79" s="250">
        <v>17</v>
      </c>
      <c r="B79" s="277" t="s">
        <v>127</v>
      </c>
      <c r="C79" s="277" t="s">
        <v>87</v>
      </c>
      <c r="D79" s="277" t="s">
        <v>84</v>
      </c>
      <c r="E79" s="277">
        <v>316</v>
      </c>
      <c r="F79" s="277">
        <v>2005</v>
      </c>
      <c r="G79" s="452">
        <v>0.020972222222222222</v>
      </c>
      <c r="H79" s="277">
        <v>17</v>
      </c>
      <c r="I79" s="444">
        <v>0</v>
      </c>
    </row>
    <row r="80" spans="1:9" ht="16.5" customHeight="1">
      <c r="A80" s="250">
        <v>18</v>
      </c>
      <c r="B80" s="277" t="s">
        <v>150</v>
      </c>
      <c r="C80" s="277" t="s">
        <v>81</v>
      </c>
      <c r="D80" s="277" t="s">
        <v>84</v>
      </c>
      <c r="E80" s="277">
        <v>315</v>
      </c>
      <c r="F80" s="277">
        <v>2005</v>
      </c>
      <c r="G80" s="452">
        <v>0.02262731481481482</v>
      </c>
      <c r="H80" s="277">
        <v>18</v>
      </c>
      <c r="I80" s="444">
        <v>0</v>
      </c>
    </row>
    <row r="81" spans="1:9" ht="16.5" customHeight="1">
      <c r="A81" s="250">
        <v>19</v>
      </c>
      <c r="B81" s="277" t="s">
        <v>1015</v>
      </c>
      <c r="C81" s="277" t="s">
        <v>79</v>
      </c>
      <c r="D81" s="277" t="s">
        <v>84</v>
      </c>
      <c r="E81" s="277">
        <v>291</v>
      </c>
      <c r="F81" s="277">
        <v>2005</v>
      </c>
      <c r="G81" s="452">
        <v>0.02511574074074074</v>
      </c>
      <c r="H81" s="277">
        <v>19</v>
      </c>
      <c r="I81" s="444">
        <v>0</v>
      </c>
    </row>
    <row r="82" spans="1:9" ht="16.5" customHeight="1">
      <c r="A82" s="250">
        <v>20</v>
      </c>
      <c r="B82" s="277" t="s">
        <v>1012</v>
      </c>
      <c r="C82" s="277" t="s">
        <v>79</v>
      </c>
      <c r="D82" s="277" t="s">
        <v>84</v>
      </c>
      <c r="E82" s="277">
        <v>305</v>
      </c>
      <c r="F82" s="277">
        <v>2006</v>
      </c>
      <c r="G82" s="452">
        <v>0.025567129629629634</v>
      </c>
      <c r="H82" s="277">
        <v>20</v>
      </c>
      <c r="I82" s="444">
        <v>0</v>
      </c>
    </row>
    <row r="83" spans="1:9" ht="16.5" customHeight="1">
      <c r="A83" s="250">
        <v>21</v>
      </c>
      <c r="B83" s="277" t="s">
        <v>1174</v>
      </c>
      <c r="C83" s="277" t="s">
        <v>81</v>
      </c>
      <c r="D83" s="277" t="s">
        <v>82</v>
      </c>
      <c r="E83" s="277">
        <v>318</v>
      </c>
      <c r="F83" s="277">
        <v>2005</v>
      </c>
      <c r="G83" s="452">
        <v>0.02667824074074074</v>
      </c>
      <c r="H83" s="277">
        <v>21</v>
      </c>
      <c r="I83" s="444">
        <v>0</v>
      </c>
    </row>
    <row r="84" spans="1:9" ht="16.5" customHeight="1">
      <c r="A84" s="250">
        <v>22</v>
      </c>
      <c r="B84" s="277" t="s">
        <v>1067</v>
      </c>
      <c r="C84" s="277" t="s">
        <v>1061</v>
      </c>
      <c r="D84" s="277"/>
      <c r="E84" s="277">
        <v>319</v>
      </c>
      <c r="F84" s="277">
        <v>2005</v>
      </c>
      <c r="G84" s="452">
        <v>0.027083333333333334</v>
      </c>
      <c r="H84" s="277">
        <v>22</v>
      </c>
      <c r="I84" s="444">
        <v>0</v>
      </c>
    </row>
    <row r="85" spans="1:9" ht="16.5" customHeight="1">
      <c r="A85" s="250">
        <v>23</v>
      </c>
      <c r="B85" s="277" t="s">
        <v>1064</v>
      </c>
      <c r="C85" s="277" t="s">
        <v>87</v>
      </c>
      <c r="D85" s="277" t="s">
        <v>82</v>
      </c>
      <c r="E85" s="277">
        <v>281</v>
      </c>
      <c r="F85" s="277">
        <v>2006</v>
      </c>
      <c r="G85" s="452">
        <v>0.029490740740740744</v>
      </c>
      <c r="H85" s="277">
        <v>23</v>
      </c>
      <c r="I85" s="444">
        <v>0</v>
      </c>
    </row>
    <row r="86" spans="1:9" ht="16.5" customHeight="1">
      <c r="A86" s="250">
        <v>24</v>
      </c>
      <c r="B86" s="277" t="s">
        <v>1173</v>
      </c>
      <c r="C86" s="277" t="s">
        <v>87</v>
      </c>
      <c r="D86" s="277"/>
      <c r="E86" s="277">
        <v>282</v>
      </c>
      <c r="F86" s="453">
        <v>2004</v>
      </c>
      <c r="G86" s="452">
        <v>0.029942129629629628</v>
      </c>
      <c r="H86" s="453" t="s">
        <v>1047</v>
      </c>
      <c r="I86" s="444">
        <v>0</v>
      </c>
    </row>
    <row r="87" spans="1:9" ht="16.5" customHeight="1">
      <c r="A87" s="250">
        <v>25</v>
      </c>
      <c r="B87" s="277" t="s">
        <v>1169</v>
      </c>
      <c r="C87" s="277" t="s">
        <v>1156</v>
      </c>
      <c r="D87" s="277" t="s">
        <v>82</v>
      </c>
      <c r="E87" s="277">
        <v>302</v>
      </c>
      <c r="F87" s="277">
        <v>2006</v>
      </c>
      <c r="G87" s="452">
        <v>0.03289351851851852</v>
      </c>
      <c r="H87" s="277">
        <v>24</v>
      </c>
      <c r="I87" s="444">
        <v>0</v>
      </c>
    </row>
    <row r="88" spans="1:9" ht="16.5" customHeight="1">
      <c r="A88" s="250">
        <v>26</v>
      </c>
      <c r="B88" s="277" t="s">
        <v>1172</v>
      </c>
      <c r="C88" s="277" t="s">
        <v>79</v>
      </c>
      <c r="D88" s="277" t="s">
        <v>82</v>
      </c>
      <c r="E88" s="277">
        <v>313</v>
      </c>
      <c r="F88" s="277">
        <v>2005</v>
      </c>
      <c r="G88" s="452">
        <v>0.03418981481481482</v>
      </c>
      <c r="H88" s="277">
        <v>25</v>
      </c>
      <c r="I88" s="444">
        <v>0</v>
      </c>
    </row>
    <row r="89" spans="1:9" ht="16.5" customHeight="1">
      <c r="A89" s="250">
        <v>27</v>
      </c>
      <c r="B89" s="277" t="s">
        <v>1170</v>
      </c>
      <c r="C89" s="277" t="s">
        <v>87</v>
      </c>
      <c r="D89" s="277"/>
      <c r="E89" s="277">
        <v>272</v>
      </c>
      <c r="F89" s="277">
        <v>2005</v>
      </c>
      <c r="G89" s="452">
        <v>0.03864583333333333</v>
      </c>
      <c r="H89" s="277">
        <v>26</v>
      </c>
      <c r="I89" s="444">
        <v>0</v>
      </c>
    </row>
    <row r="90" spans="1:9" ht="16.5" customHeight="1">
      <c r="A90" s="250">
        <v>28</v>
      </c>
      <c r="B90" s="277" t="s">
        <v>123</v>
      </c>
      <c r="C90" s="277" t="s">
        <v>124</v>
      </c>
      <c r="D90" s="277" t="s">
        <v>40</v>
      </c>
      <c r="E90" s="277">
        <v>292</v>
      </c>
      <c r="F90" s="277">
        <v>2006</v>
      </c>
      <c r="G90" s="277" t="s">
        <v>220</v>
      </c>
      <c r="H90" s="277" t="s">
        <v>220</v>
      </c>
      <c r="I90" s="444">
        <v>0</v>
      </c>
    </row>
    <row r="91" spans="1:9" ht="16.5" customHeight="1">
      <c r="A91" s="250">
        <v>29</v>
      </c>
      <c r="B91" s="277" t="s">
        <v>1205</v>
      </c>
      <c r="C91" s="277" t="s">
        <v>79</v>
      </c>
      <c r="D91" s="277" t="s">
        <v>82</v>
      </c>
      <c r="E91" s="277">
        <v>273</v>
      </c>
      <c r="F91" s="277">
        <v>2005</v>
      </c>
      <c r="G91" s="277" t="s">
        <v>220</v>
      </c>
      <c r="H91" s="277" t="s">
        <v>220</v>
      </c>
      <c r="I91" s="444">
        <v>0</v>
      </c>
    </row>
    <row r="92" spans="1:9" ht="16.5" customHeight="1">
      <c r="A92" s="250">
        <v>30</v>
      </c>
      <c r="B92" s="277" t="s">
        <v>1171</v>
      </c>
      <c r="C92" s="277" t="s">
        <v>79</v>
      </c>
      <c r="D92" s="277" t="s">
        <v>82</v>
      </c>
      <c r="E92" s="277">
        <v>276</v>
      </c>
      <c r="F92" s="277">
        <v>2006</v>
      </c>
      <c r="G92" s="277" t="s">
        <v>220</v>
      </c>
      <c r="H92" s="277" t="s">
        <v>220</v>
      </c>
      <c r="I92" s="444">
        <v>0</v>
      </c>
    </row>
    <row r="93" spans="1:9" ht="16.5" customHeight="1">
      <c r="A93" s="250">
        <v>31</v>
      </c>
      <c r="B93" s="277" t="s">
        <v>1206</v>
      </c>
      <c r="C93" s="277" t="s">
        <v>1198</v>
      </c>
      <c r="D93" s="277"/>
      <c r="E93" s="277">
        <v>279</v>
      </c>
      <c r="F93" s="277">
        <v>2005</v>
      </c>
      <c r="G93" s="277" t="s">
        <v>220</v>
      </c>
      <c r="H93" s="277" t="s">
        <v>220</v>
      </c>
      <c r="I93" s="444">
        <v>0</v>
      </c>
    </row>
    <row r="94" spans="1:9" ht="16.5" customHeight="1">
      <c r="A94" s="250">
        <v>32</v>
      </c>
      <c r="B94" s="277" t="s">
        <v>134</v>
      </c>
      <c r="C94" s="277" t="s">
        <v>1003</v>
      </c>
      <c r="D94" s="277" t="s">
        <v>84</v>
      </c>
      <c r="E94" s="277">
        <v>289</v>
      </c>
      <c r="F94" s="277">
        <v>2005</v>
      </c>
      <c r="G94" s="277" t="s">
        <v>220</v>
      </c>
      <c r="H94" s="277" t="s">
        <v>220</v>
      </c>
      <c r="I94" s="444">
        <v>0</v>
      </c>
    </row>
    <row r="95" spans="1:9" ht="16.5" customHeight="1">
      <c r="A95" s="250">
        <v>33</v>
      </c>
      <c r="B95" s="277" t="s">
        <v>163</v>
      </c>
      <c r="C95" s="277" t="s">
        <v>1003</v>
      </c>
      <c r="D95" s="277" t="s">
        <v>82</v>
      </c>
      <c r="E95" s="277">
        <v>310</v>
      </c>
      <c r="F95" s="277">
        <v>2006</v>
      </c>
      <c r="G95" s="277" t="s">
        <v>220</v>
      </c>
      <c r="H95" s="277" t="s">
        <v>220</v>
      </c>
      <c r="I95" s="444">
        <v>0</v>
      </c>
    </row>
    <row r="96" spans="1:9" ht="16.5" customHeight="1">
      <c r="A96" s="250">
        <v>34</v>
      </c>
      <c r="B96" s="277" t="s">
        <v>1168</v>
      </c>
      <c r="C96" s="277" t="s">
        <v>79</v>
      </c>
      <c r="D96" s="277" t="s">
        <v>84</v>
      </c>
      <c r="E96" s="277">
        <v>274</v>
      </c>
      <c r="F96" s="277">
        <v>2006</v>
      </c>
      <c r="G96" s="277" t="s">
        <v>220</v>
      </c>
      <c r="H96" s="277" t="s">
        <v>220</v>
      </c>
      <c r="I96" s="444">
        <v>0</v>
      </c>
    </row>
    <row r="97" spans="2:9" ht="16.5" customHeight="1">
      <c r="B97" s="277"/>
      <c r="C97" s="277"/>
      <c r="D97" s="277"/>
      <c r="E97" s="277"/>
      <c r="F97" s="277"/>
      <c r="G97" s="277"/>
      <c r="H97" s="277"/>
      <c r="I97" s="277"/>
    </row>
    <row r="98" ht="16.5" customHeight="1">
      <c r="A98" s="249" t="s">
        <v>1187</v>
      </c>
    </row>
    <row r="99" spans="1:9" ht="16.5" customHeight="1">
      <c r="A99" s="250">
        <v>1</v>
      </c>
      <c r="B99" s="251" t="s">
        <v>37</v>
      </c>
      <c r="C99" s="251" t="s">
        <v>81</v>
      </c>
      <c r="D99" s="250" t="s">
        <v>2</v>
      </c>
      <c r="E99" s="250">
        <v>151</v>
      </c>
      <c r="F99" s="250">
        <v>2004</v>
      </c>
      <c r="G99" s="252">
        <v>0.02085648148148148</v>
      </c>
      <c r="H99" s="250">
        <v>1</v>
      </c>
      <c r="I99" s="265">
        <v>100</v>
      </c>
    </row>
    <row r="100" spans="1:9" ht="16.5" customHeight="1">
      <c r="A100" s="250">
        <v>2</v>
      </c>
      <c r="B100" s="251" t="s">
        <v>1207</v>
      </c>
      <c r="C100" s="251" t="s">
        <v>1198</v>
      </c>
      <c r="D100" s="250"/>
      <c r="E100" s="250">
        <v>161</v>
      </c>
      <c r="F100" s="250">
        <v>2003</v>
      </c>
      <c r="G100" s="252">
        <v>0.023333333333333334</v>
      </c>
      <c r="H100" s="250">
        <v>2</v>
      </c>
      <c r="I100" s="265">
        <v>88.12</v>
      </c>
    </row>
    <row r="101" spans="1:9" ht="16.5" customHeight="1">
      <c r="A101" s="250">
        <v>3</v>
      </c>
      <c r="B101" s="251" t="s">
        <v>180</v>
      </c>
      <c r="C101" s="251" t="s">
        <v>1002</v>
      </c>
      <c r="D101" s="250" t="s">
        <v>15</v>
      </c>
      <c r="E101" s="250">
        <v>162</v>
      </c>
      <c r="F101" s="250">
        <v>2003</v>
      </c>
      <c r="G101" s="252">
        <v>0.024386574074074074</v>
      </c>
      <c r="H101" s="250">
        <v>3</v>
      </c>
      <c r="I101" s="265">
        <v>83.07</v>
      </c>
    </row>
    <row r="102" spans="1:9" ht="16.5" customHeight="1">
      <c r="A102" s="250">
        <v>4</v>
      </c>
      <c r="B102" s="251" t="s">
        <v>167</v>
      </c>
      <c r="C102" s="251" t="s">
        <v>1003</v>
      </c>
      <c r="D102" s="250" t="s">
        <v>15</v>
      </c>
      <c r="E102" s="250">
        <v>166</v>
      </c>
      <c r="F102" s="250">
        <v>2004</v>
      </c>
      <c r="G102" s="252">
        <v>0.024918981481481483</v>
      </c>
      <c r="H102" s="250">
        <v>4</v>
      </c>
      <c r="I102" s="265">
        <v>80.52</v>
      </c>
    </row>
    <row r="103" spans="1:9" ht="16.5" customHeight="1">
      <c r="A103" s="250">
        <v>5</v>
      </c>
      <c r="B103" s="251" t="s">
        <v>191</v>
      </c>
      <c r="C103" s="251" t="s">
        <v>79</v>
      </c>
      <c r="D103" s="250" t="s">
        <v>40</v>
      </c>
      <c r="E103" s="250">
        <v>163</v>
      </c>
      <c r="F103" s="250">
        <v>2004</v>
      </c>
      <c r="G103" s="252">
        <v>0.025775462962962962</v>
      </c>
      <c r="H103" s="250">
        <v>5</v>
      </c>
      <c r="I103" s="265">
        <v>76.42</v>
      </c>
    </row>
    <row r="104" spans="1:9" ht="16.5" customHeight="1">
      <c r="A104" s="250">
        <v>6</v>
      </c>
      <c r="B104" s="251" t="s">
        <v>165</v>
      </c>
      <c r="C104" s="251" t="s">
        <v>1002</v>
      </c>
      <c r="D104" s="250" t="s">
        <v>2</v>
      </c>
      <c r="E104" s="250">
        <v>176</v>
      </c>
      <c r="F104" s="250">
        <v>2004</v>
      </c>
      <c r="G104" s="252">
        <v>0.026030092592592594</v>
      </c>
      <c r="H104" s="250">
        <v>6</v>
      </c>
      <c r="I104" s="265">
        <v>75.19</v>
      </c>
    </row>
    <row r="105" spans="1:9" ht="16.5" customHeight="1">
      <c r="A105" s="250">
        <v>7</v>
      </c>
      <c r="B105" s="251" t="s">
        <v>174</v>
      </c>
      <c r="C105" s="251" t="s">
        <v>1002</v>
      </c>
      <c r="D105" s="250" t="s">
        <v>15</v>
      </c>
      <c r="E105" s="250">
        <v>172</v>
      </c>
      <c r="F105" s="250">
        <v>2003</v>
      </c>
      <c r="G105" s="252">
        <v>0.027210648148148147</v>
      </c>
      <c r="H105" s="250">
        <v>7</v>
      </c>
      <c r="I105" s="265">
        <v>69.53</v>
      </c>
    </row>
    <row r="106" spans="1:9" ht="16.5" customHeight="1">
      <c r="A106" s="250">
        <v>8</v>
      </c>
      <c r="B106" s="251" t="s">
        <v>194</v>
      </c>
      <c r="C106" s="251" t="s">
        <v>1003</v>
      </c>
      <c r="D106" s="250" t="s">
        <v>40</v>
      </c>
      <c r="E106" s="250">
        <v>154</v>
      </c>
      <c r="F106" s="250">
        <v>2004</v>
      </c>
      <c r="G106" s="252">
        <v>0.028310185185185185</v>
      </c>
      <c r="H106" s="250">
        <v>8</v>
      </c>
      <c r="I106" s="265">
        <v>64.26</v>
      </c>
    </row>
    <row r="107" spans="1:9" ht="16.5" customHeight="1">
      <c r="A107" s="250">
        <v>9</v>
      </c>
      <c r="B107" s="251" t="s">
        <v>173</v>
      </c>
      <c r="C107" s="251" t="s">
        <v>124</v>
      </c>
      <c r="D107" s="250" t="s">
        <v>12</v>
      </c>
      <c r="E107" s="250">
        <v>169</v>
      </c>
      <c r="F107" s="250">
        <v>2004</v>
      </c>
      <c r="G107" s="252">
        <v>0.02836805555555556</v>
      </c>
      <c r="H107" s="250">
        <v>9</v>
      </c>
      <c r="I107" s="265">
        <v>63.98</v>
      </c>
    </row>
    <row r="108" spans="1:9" ht="16.5" customHeight="1">
      <c r="A108" s="250">
        <v>10</v>
      </c>
      <c r="B108" s="251" t="s">
        <v>170</v>
      </c>
      <c r="C108" s="251" t="s">
        <v>81</v>
      </c>
      <c r="D108" s="250" t="s">
        <v>15</v>
      </c>
      <c r="E108" s="250">
        <v>157</v>
      </c>
      <c r="F108" s="250">
        <v>2004</v>
      </c>
      <c r="G108" s="252">
        <v>0.028460648148148148</v>
      </c>
      <c r="H108" s="250">
        <v>10</v>
      </c>
      <c r="I108" s="265">
        <v>63.54</v>
      </c>
    </row>
    <row r="109" spans="1:9" ht="16.5" customHeight="1">
      <c r="A109" s="250">
        <v>11</v>
      </c>
      <c r="B109" s="251" t="s">
        <v>196</v>
      </c>
      <c r="C109" s="251" t="s">
        <v>87</v>
      </c>
      <c r="D109" s="250" t="s">
        <v>84</v>
      </c>
      <c r="E109" s="250">
        <v>145</v>
      </c>
      <c r="F109" s="250">
        <v>2004</v>
      </c>
      <c r="G109" s="252">
        <v>0.03027777777777778</v>
      </c>
      <c r="H109" s="250">
        <v>11</v>
      </c>
      <c r="I109" s="265">
        <v>54.83</v>
      </c>
    </row>
    <row r="110" spans="1:9" ht="16.5" customHeight="1">
      <c r="A110" s="250">
        <v>12</v>
      </c>
      <c r="B110" s="251" t="s">
        <v>175</v>
      </c>
      <c r="C110" s="251" t="s">
        <v>81</v>
      </c>
      <c r="D110" s="250" t="s">
        <v>40</v>
      </c>
      <c r="E110" s="250">
        <v>164</v>
      </c>
      <c r="F110" s="250">
        <v>2004</v>
      </c>
      <c r="G110" s="252">
        <v>0.03201388888888889</v>
      </c>
      <c r="H110" s="250">
        <v>12</v>
      </c>
      <c r="I110" s="265">
        <v>46.5</v>
      </c>
    </row>
    <row r="111" spans="1:9" ht="16.5" customHeight="1">
      <c r="A111" s="250">
        <v>13</v>
      </c>
      <c r="B111" s="251" t="s">
        <v>243</v>
      </c>
      <c r="C111" s="251" t="s">
        <v>81</v>
      </c>
      <c r="D111" s="250" t="s">
        <v>2</v>
      </c>
      <c r="E111" s="250">
        <v>167</v>
      </c>
      <c r="F111" s="250">
        <v>2004</v>
      </c>
      <c r="G111" s="252">
        <v>0.03469907407407408</v>
      </c>
      <c r="H111" s="250">
        <v>13</v>
      </c>
      <c r="I111" s="265">
        <v>33.63</v>
      </c>
    </row>
    <row r="112" spans="1:9" ht="16.5" customHeight="1">
      <c r="A112" s="250">
        <v>14</v>
      </c>
      <c r="B112" s="251" t="s">
        <v>172</v>
      </c>
      <c r="C112" s="251" t="s">
        <v>124</v>
      </c>
      <c r="D112" s="250" t="s">
        <v>2</v>
      </c>
      <c r="E112" s="250">
        <v>160</v>
      </c>
      <c r="F112" s="250">
        <v>2004</v>
      </c>
      <c r="G112" s="252">
        <v>0.036412037037037034</v>
      </c>
      <c r="H112" s="250">
        <v>14</v>
      </c>
      <c r="I112" s="265">
        <v>25.42</v>
      </c>
    </row>
    <row r="113" spans="1:9" ht="16.5" customHeight="1">
      <c r="A113" s="250">
        <v>15</v>
      </c>
      <c r="B113" s="251" t="s">
        <v>1177</v>
      </c>
      <c r="C113" s="251" t="s">
        <v>1158</v>
      </c>
      <c r="D113" s="250" t="s">
        <v>15</v>
      </c>
      <c r="E113" s="250">
        <v>170</v>
      </c>
      <c r="F113" s="250">
        <v>2003</v>
      </c>
      <c r="G113" s="252">
        <v>0.0425</v>
      </c>
      <c r="H113" s="250">
        <v>15</v>
      </c>
      <c r="I113" s="265">
        <v>0</v>
      </c>
    </row>
    <row r="114" spans="1:9" ht="16.5" customHeight="1">
      <c r="A114" s="250">
        <v>16</v>
      </c>
      <c r="B114" s="251" t="s">
        <v>1017</v>
      </c>
      <c r="C114" s="251" t="s">
        <v>79</v>
      </c>
      <c r="D114" s="250" t="s">
        <v>40</v>
      </c>
      <c r="E114" s="250">
        <v>149</v>
      </c>
      <c r="F114" s="250">
        <v>2004</v>
      </c>
      <c r="G114" s="252">
        <v>0.07313657407407408</v>
      </c>
      <c r="H114" s="250">
        <v>16</v>
      </c>
      <c r="I114" s="265">
        <v>0</v>
      </c>
    </row>
    <row r="115" spans="1:9" ht="16.5" customHeight="1">
      <c r="A115" s="250">
        <v>17</v>
      </c>
      <c r="B115" s="251" t="s">
        <v>1208</v>
      </c>
      <c r="C115" s="251" t="s">
        <v>79</v>
      </c>
      <c r="D115" s="250" t="s">
        <v>82</v>
      </c>
      <c r="E115" s="250">
        <v>173</v>
      </c>
      <c r="F115" s="250">
        <v>2004</v>
      </c>
      <c r="G115" s="250" t="s">
        <v>220</v>
      </c>
      <c r="H115" s="250" t="s">
        <v>220</v>
      </c>
      <c r="I115" s="265">
        <v>0</v>
      </c>
    </row>
    <row r="116" spans="1:9" ht="16.5" customHeight="1">
      <c r="A116" s="250">
        <v>18</v>
      </c>
      <c r="B116" s="251" t="s">
        <v>176</v>
      </c>
      <c r="C116" s="251" t="s">
        <v>94</v>
      </c>
      <c r="D116" s="250" t="s">
        <v>2</v>
      </c>
      <c r="E116" s="250">
        <v>142</v>
      </c>
      <c r="F116" s="250">
        <v>2003</v>
      </c>
      <c r="G116" s="250" t="s">
        <v>220</v>
      </c>
      <c r="H116" s="250" t="s">
        <v>220</v>
      </c>
      <c r="I116" s="265">
        <v>0</v>
      </c>
    </row>
    <row r="117" spans="1:9" ht="16.5" customHeight="1">
      <c r="A117" s="250">
        <v>19</v>
      </c>
      <c r="B117" s="251" t="s">
        <v>184</v>
      </c>
      <c r="C117" s="251" t="s">
        <v>94</v>
      </c>
      <c r="D117" s="250" t="s">
        <v>2</v>
      </c>
      <c r="E117" s="250">
        <v>146</v>
      </c>
      <c r="F117" s="250">
        <v>2003</v>
      </c>
      <c r="G117" s="250" t="s">
        <v>220</v>
      </c>
      <c r="H117" s="250" t="s">
        <v>220</v>
      </c>
      <c r="I117" s="265">
        <v>0</v>
      </c>
    </row>
    <row r="118" spans="1:9" ht="16.5" customHeight="1">
      <c r="A118" s="250">
        <v>20</v>
      </c>
      <c r="B118" s="251" t="s">
        <v>193</v>
      </c>
      <c r="C118" s="251" t="s">
        <v>124</v>
      </c>
      <c r="D118" s="250" t="s">
        <v>15</v>
      </c>
      <c r="E118" s="250">
        <v>175</v>
      </c>
      <c r="F118" s="250">
        <v>2003</v>
      </c>
      <c r="G118" s="250" t="s">
        <v>220</v>
      </c>
      <c r="H118" s="250" t="s">
        <v>220</v>
      </c>
      <c r="I118" s="265">
        <v>0</v>
      </c>
    </row>
    <row r="119" spans="1:9" ht="16.5" customHeight="1">
      <c r="A119" s="250">
        <v>21</v>
      </c>
      <c r="B119" s="251" t="s">
        <v>186</v>
      </c>
      <c r="C119" s="251" t="s">
        <v>124</v>
      </c>
      <c r="D119" s="250" t="s">
        <v>12</v>
      </c>
      <c r="E119" s="250">
        <v>152</v>
      </c>
      <c r="F119" s="250">
        <v>2004</v>
      </c>
      <c r="G119" s="250" t="s">
        <v>220</v>
      </c>
      <c r="H119" s="250" t="s">
        <v>220</v>
      </c>
      <c r="I119" s="265">
        <v>0</v>
      </c>
    </row>
    <row r="120" spans="1:9" ht="16.5" customHeight="1">
      <c r="A120" s="250">
        <v>22</v>
      </c>
      <c r="B120" s="251" t="s">
        <v>1179</v>
      </c>
      <c r="C120" s="251" t="s">
        <v>79</v>
      </c>
      <c r="D120" s="250" t="s">
        <v>82</v>
      </c>
      <c r="E120" s="250">
        <v>159</v>
      </c>
      <c r="F120" s="250">
        <v>2004</v>
      </c>
      <c r="G120" s="250" t="s">
        <v>220</v>
      </c>
      <c r="H120" s="250" t="s">
        <v>220</v>
      </c>
      <c r="I120" s="265">
        <v>0</v>
      </c>
    </row>
    <row r="121" spans="1:9" ht="16.5" customHeight="1">
      <c r="A121" s="250">
        <v>23</v>
      </c>
      <c r="B121" s="251" t="s">
        <v>185</v>
      </c>
      <c r="C121" s="251" t="s">
        <v>94</v>
      </c>
      <c r="D121" s="250" t="s">
        <v>82</v>
      </c>
      <c r="E121" s="250">
        <v>153</v>
      </c>
      <c r="F121" s="250">
        <v>2003</v>
      </c>
      <c r="G121" s="250" t="s">
        <v>220</v>
      </c>
      <c r="H121" s="250" t="s">
        <v>220</v>
      </c>
      <c r="I121" s="265">
        <v>0</v>
      </c>
    </row>
    <row r="122" spans="1:9" ht="16.5" customHeight="1">
      <c r="A122" s="250">
        <v>24</v>
      </c>
      <c r="B122" s="251" t="s">
        <v>1178</v>
      </c>
      <c r="C122" s="251" t="s">
        <v>1158</v>
      </c>
      <c r="D122" s="250"/>
      <c r="E122" s="250">
        <v>190</v>
      </c>
      <c r="F122" s="250">
        <v>2003</v>
      </c>
      <c r="G122" s="250" t="s">
        <v>220</v>
      </c>
      <c r="H122" s="250" t="s">
        <v>220</v>
      </c>
      <c r="I122" s="265">
        <v>0</v>
      </c>
    </row>
    <row r="123" spans="1:9" ht="16.5" customHeight="1">
      <c r="A123" s="250">
        <v>25</v>
      </c>
      <c r="B123" s="251" t="s">
        <v>183</v>
      </c>
      <c r="C123" s="251" t="s">
        <v>81</v>
      </c>
      <c r="D123" s="250" t="s">
        <v>15</v>
      </c>
      <c r="E123" s="250">
        <v>147</v>
      </c>
      <c r="F123" s="250">
        <v>2003</v>
      </c>
      <c r="G123" s="250" t="s">
        <v>220</v>
      </c>
      <c r="H123" s="250" t="s">
        <v>220</v>
      </c>
      <c r="I123" s="265">
        <v>0</v>
      </c>
    </row>
    <row r="124" ht="16.5" customHeight="1"/>
    <row r="125" ht="16.5" customHeight="1">
      <c r="A125" s="249" t="s">
        <v>1188</v>
      </c>
    </row>
    <row r="126" spans="1:9" ht="16.5" customHeight="1">
      <c r="A126" s="250">
        <v>1</v>
      </c>
      <c r="B126" s="251" t="s">
        <v>17</v>
      </c>
      <c r="C126" s="251" t="s">
        <v>79</v>
      </c>
      <c r="D126" s="250" t="s">
        <v>2</v>
      </c>
      <c r="E126" s="250">
        <v>79</v>
      </c>
      <c r="F126" s="250">
        <v>2002</v>
      </c>
      <c r="G126" s="252">
        <v>0.026296296296296293</v>
      </c>
      <c r="H126" s="250">
        <v>1</v>
      </c>
      <c r="I126" s="265">
        <v>100</v>
      </c>
    </row>
    <row r="127" spans="1:9" ht="16.5" customHeight="1">
      <c r="A127" s="250">
        <v>2</v>
      </c>
      <c r="B127" s="251" t="s">
        <v>10</v>
      </c>
      <c r="C127" s="251" t="s">
        <v>1003</v>
      </c>
      <c r="D127" s="250" t="s">
        <v>2</v>
      </c>
      <c r="E127" s="250">
        <v>78</v>
      </c>
      <c r="F127" s="250">
        <v>2002</v>
      </c>
      <c r="G127" s="252">
        <v>0.0271875</v>
      </c>
      <c r="H127" s="250">
        <v>2</v>
      </c>
      <c r="I127" s="265">
        <v>96.61</v>
      </c>
    </row>
    <row r="128" spans="1:9" ht="16.5" customHeight="1">
      <c r="A128" s="250">
        <v>3</v>
      </c>
      <c r="B128" s="251" t="s">
        <v>6</v>
      </c>
      <c r="C128" s="251" t="s">
        <v>1003</v>
      </c>
      <c r="D128" s="250" t="s">
        <v>1</v>
      </c>
      <c r="E128" s="250">
        <v>74</v>
      </c>
      <c r="F128" s="250">
        <v>2001</v>
      </c>
      <c r="G128" s="252">
        <v>0.030636574074074076</v>
      </c>
      <c r="H128" s="250">
        <v>3</v>
      </c>
      <c r="I128" s="265">
        <v>83.49</v>
      </c>
    </row>
    <row r="129" spans="1:9" ht="16.5" customHeight="1">
      <c r="A129" s="250">
        <v>4</v>
      </c>
      <c r="B129" s="251" t="s">
        <v>11</v>
      </c>
      <c r="C129" s="251" t="s">
        <v>81</v>
      </c>
      <c r="D129" s="250" t="s">
        <v>2</v>
      </c>
      <c r="E129" s="250">
        <v>81</v>
      </c>
      <c r="F129" s="250">
        <v>2002</v>
      </c>
      <c r="G129" s="252">
        <v>0.03123842592592593</v>
      </c>
      <c r="H129" s="250">
        <v>4</v>
      </c>
      <c r="I129" s="265">
        <v>81.21</v>
      </c>
    </row>
    <row r="130" spans="1:9" ht="16.5" customHeight="1">
      <c r="A130" s="250">
        <v>5</v>
      </c>
      <c r="B130" s="251" t="s">
        <v>14</v>
      </c>
      <c r="C130" s="251" t="s">
        <v>87</v>
      </c>
      <c r="D130" s="250" t="s">
        <v>2</v>
      </c>
      <c r="E130" s="250">
        <v>82</v>
      </c>
      <c r="F130" s="250">
        <v>2002</v>
      </c>
      <c r="G130" s="252">
        <v>0.03891203703703704</v>
      </c>
      <c r="H130" s="250">
        <v>5</v>
      </c>
      <c r="I130" s="265">
        <v>52.02</v>
      </c>
    </row>
    <row r="131" spans="1:9" ht="16.5" customHeight="1">
      <c r="A131" s="250">
        <v>6</v>
      </c>
      <c r="B131" s="251" t="s">
        <v>214</v>
      </c>
      <c r="C131" s="251" t="s">
        <v>1003</v>
      </c>
      <c r="D131" s="250" t="s">
        <v>2</v>
      </c>
      <c r="E131" s="250">
        <v>71</v>
      </c>
      <c r="F131" s="250">
        <v>2002</v>
      </c>
      <c r="G131" s="252">
        <v>0.039699074074074074</v>
      </c>
      <c r="H131" s="250">
        <v>6</v>
      </c>
      <c r="I131" s="265">
        <v>49.03</v>
      </c>
    </row>
    <row r="132" spans="1:9" ht="16.5" customHeight="1">
      <c r="A132" s="250">
        <v>7</v>
      </c>
      <c r="B132" s="251" t="s">
        <v>1020</v>
      </c>
      <c r="C132" s="251" t="s">
        <v>79</v>
      </c>
      <c r="D132" s="250" t="s">
        <v>12</v>
      </c>
      <c r="E132" s="250">
        <v>76</v>
      </c>
      <c r="F132" s="250">
        <v>2002</v>
      </c>
      <c r="G132" s="252">
        <v>0.04008101851851852</v>
      </c>
      <c r="H132" s="250">
        <v>7</v>
      </c>
      <c r="I132" s="265">
        <v>47.58</v>
      </c>
    </row>
    <row r="133" spans="1:9" ht="16.5" customHeight="1">
      <c r="A133" s="250">
        <v>8</v>
      </c>
      <c r="B133" s="251" t="s">
        <v>215</v>
      </c>
      <c r="C133" s="251" t="s">
        <v>1002</v>
      </c>
      <c r="D133" s="250" t="s">
        <v>15</v>
      </c>
      <c r="E133" s="250">
        <v>75</v>
      </c>
      <c r="F133" s="250">
        <v>2001</v>
      </c>
      <c r="G133" s="252">
        <v>0.045000000000000005</v>
      </c>
      <c r="H133" s="250">
        <v>8</v>
      </c>
      <c r="I133" s="265">
        <v>28.87</v>
      </c>
    </row>
    <row r="134" spans="1:9" ht="16.5" customHeight="1">
      <c r="A134" s="250">
        <v>9</v>
      </c>
      <c r="B134" s="251" t="s">
        <v>305</v>
      </c>
      <c r="C134" s="251" t="s">
        <v>79</v>
      </c>
      <c r="D134" s="250" t="s">
        <v>40</v>
      </c>
      <c r="E134" s="250">
        <v>80</v>
      </c>
      <c r="F134" s="250">
        <v>2002</v>
      </c>
      <c r="G134" s="252">
        <v>0.056747685185185186</v>
      </c>
      <c r="H134" s="250">
        <v>9</v>
      </c>
      <c r="I134" s="265">
        <v>0</v>
      </c>
    </row>
    <row r="135" spans="1:9" ht="16.5" customHeight="1">
      <c r="A135" s="250">
        <v>10</v>
      </c>
      <c r="B135" s="251" t="s">
        <v>840</v>
      </c>
      <c r="C135" s="251" t="s">
        <v>81</v>
      </c>
      <c r="D135" s="250" t="s">
        <v>15</v>
      </c>
      <c r="E135" s="250">
        <v>77</v>
      </c>
      <c r="F135" s="250">
        <v>2002</v>
      </c>
      <c r="G135" s="250" t="s">
        <v>220</v>
      </c>
      <c r="H135" s="250" t="s">
        <v>220</v>
      </c>
      <c r="I135" s="265">
        <v>0</v>
      </c>
    </row>
    <row r="136" spans="1:9" ht="16.5" customHeight="1">
      <c r="A136" s="250">
        <v>11</v>
      </c>
      <c r="B136" s="251" t="s">
        <v>1021</v>
      </c>
      <c r="C136" s="251" t="s">
        <v>79</v>
      </c>
      <c r="D136" s="250" t="s">
        <v>12</v>
      </c>
      <c r="E136" s="250">
        <v>83</v>
      </c>
      <c r="F136" s="250">
        <v>2002</v>
      </c>
      <c r="G136" s="250" t="s">
        <v>220</v>
      </c>
      <c r="H136" s="250" t="s">
        <v>220</v>
      </c>
      <c r="I136" s="265">
        <v>0</v>
      </c>
    </row>
    <row r="137" spans="1:8" ht="16.5" customHeight="1">
      <c r="A137" s="250"/>
      <c r="B137" s="251"/>
      <c r="C137" s="251"/>
      <c r="D137" s="250"/>
      <c r="E137" s="250"/>
      <c r="F137" s="250"/>
      <c r="G137" s="250"/>
      <c r="H137" s="250"/>
    </row>
    <row r="138" ht="16.5" customHeight="1">
      <c r="A138" s="255"/>
    </row>
    <row r="139" spans="1:3" ht="16.5" customHeight="1">
      <c r="A139" s="256" t="s">
        <v>1209</v>
      </c>
      <c r="B139" s="116" t="s">
        <v>1211</v>
      </c>
      <c r="C139" s="145" t="s">
        <v>1210</v>
      </c>
    </row>
    <row r="140" spans="1:9" ht="16.5" customHeight="1">
      <c r="A140" s="254">
        <v>1</v>
      </c>
      <c r="B140" s="253" t="s">
        <v>1110</v>
      </c>
      <c r="C140" s="253" t="s">
        <v>1182</v>
      </c>
      <c r="D140" s="254" t="s">
        <v>1</v>
      </c>
      <c r="E140" s="254">
        <v>3</v>
      </c>
      <c r="F140" s="254">
        <v>1997</v>
      </c>
      <c r="G140" s="257">
        <v>0.022685185185185183</v>
      </c>
      <c r="H140" s="254">
        <v>1</v>
      </c>
      <c r="I140" s="265">
        <v>100</v>
      </c>
    </row>
    <row r="141" spans="1:9" ht="16.5" customHeight="1">
      <c r="A141" s="250">
        <v>2</v>
      </c>
      <c r="B141" s="251" t="s">
        <v>213</v>
      </c>
      <c r="C141" s="251" t="s">
        <v>120</v>
      </c>
      <c r="D141" s="250" t="s">
        <v>1</v>
      </c>
      <c r="E141" s="250">
        <v>11</v>
      </c>
      <c r="F141" s="250">
        <v>2000</v>
      </c>
      <c r="G141" s="252">
        <v>0.022789351851851852</v>
      </c>
      <c r="H141" s="250">
        <v>2</v>
      </c>
      <c r="I141" s="265">
        <v>99.54</v>
      </c>
    </row>
    <row r="142" spans="1:9" ht="16.5" customHeight="1">
      <c r="A142" s="250">
        <v>3</v>
      </c>
      <c r="B142" s="251" t="s">
        <v>8</v>
      </c>
      <c r="C142" s="251" t="s">
        <v>124</v>
      </c>
      <c r="D142" s="250" t="s">
        <v>1</v>
      </c>
      <c r="E142" s="250">
        <v>14</v>
      </c>
      <c r="F142" s="250">
        <v>2000</v>
      </c>
      <c r="G142" s="252">
        <v>0.023541666666666666</v>
      </c>
      <c r="H142" s="250">
        <v>3</v>
      </c>
      <c r="I142" s="265">
        <v>96.22</v>
      </c>
    </row>
    <row r="143" spans="1:9" ht="16.5" customHeight="1">
      <c r="A143" s="250">
        <v>4</v>
      </c>
      <c r="B143" s="251" t="s">
        <v>1080</v>
      </c>
      <c r="C143" s="251" t="s">
        <v>1181</v>
      </c>
      <c r="D143" s="250" t="s">
        <v>2</v>
      </c>
      <c r="E143" s="250">
        <v>13</v>
      </c>
      <c r="F143" s="250">
        <v>1999</v>
      </c>
      <c r="G143" s="252">
        <v>0.02424768518518518</v>
      </c>
      <c r="H143" s="250">
        <v>4</v>
      </c>
      <c r="I143" s="265">
        <v>93.11</v>
      </c>
    </row>
    <row r="144" spans="1:9" ht="16.5" customHeight="1">
      <c r="A144" s="250">
        <v>5</v>
      </c>
      <c r="B144" s="251" t="s">
        <v>1084</v>
      </c>
      <c r="C144" s="251" t="s">
        <v>1049</v>
      </c>
      <c r="D144" s="250" t="s">
        <v>1</v>
      </c>
      <c r="E144" s="250">
        <v>8</v>
      </c>
      <c r="F144" s="250">
        <v>1999</v>
      </c>
      <c r="G144" s="252">
        <v>0.024398148148148145</v>
      </c>
      <c r="H144" s="250">
        <v>5</v>
      </c>
      <c r="I144" s="265">
        <v>92.45</v>
      </c>
    </row>
    <row r="145" spans="1:9" ht="16.5" customHeight="1">
      <c r="A145" s="250">
        <v>6</v>
      </c>
      <c r="B145" s="253" t="s">
        <v>1193</v>
      </c>
      <c r="C145" s="253" t="s">
        <v>1003</v>
      </c>
      <c r="D145" s="254" t="s">
        <v>2</v>
      </c>
      <c r="E145" s="254">
        <v>4</v>
      </c>
      <c r="F145" s="254">
        <v>1997</v>
      </c>
      <c r="G145" s="257">
        <v>0.027175925925925926</v>
      </c>
      <c r="H145" s="254">
        <v>6</v>
      </c>
      <c r="I145" s="265">
        <v>80.2</v>
      </c>
    </row>
    <row r="146" spans="1:9" ht="16.5" customHeight="1">
      <c r="A146" s="250">
        <v>7</v>
      </c>
      <c r="B146" s="251" t="s">
        <v>18</v>
      </c>
      <c r="C146" s="251" t="s">
        <v>79</v>
      </c>
      <c r="D146" s="250" t="s">
        <v>2</v>
      </c>
      <c r="E146" s="250">
        <v>15</v>
      </c>
      <c r="F146" s="250">
        <v>2000</v>
      </c>
      <c r="G146" s="252">
        <v>0.03246527777777778</v>
      </c>
      <c r="H146" s="250">
        <v>7</v>
      </c>
      <c r="I146" s="265">
        <v>56.89</v>
      </c>
    </row>
    <row r="147" spans="1:9" ht="16.5" customHeight="1">
      <c r="A147" s="250">
        <v>8</v>
      </c>
      <c r="B147" s="253" t="s">
        <v>1083</v>
      </c>
      <c r="C147" s="253" t="s">
        <v>1002</v>
      </c>
      <c r="D147" s="254" t="s">
        <v>1</v>
      </c>
      <c r="E147" s="254">
        <v>2</v>
      </c>
      <c r="F147" s="254">
        <v>1998</v>
      </c>
      <c r="G147" s="254" t="s">
        <v>220</v>
      </c>
      <c r="H147" s="254" t="s">
        <v>220</v>
      </c>
      <c r="I147" s="265">
        <v>0</v>
      </c>
    </row>
    <row r="148" ht="16.5" customHeight="1">
      <c r="A148" s="255"/>
    </row>
    <row r="149" ht="16.5" customHeight="1">
      <c r="A149" s="249"/>
    </row>
    <row r="150" ht="16.5" customHeight="1">
      <c r="A150" s="258"/>
    </row>
    <row r="151" ht="16.5" customHeight="1"/>
    <row r="152" spans="1:8" ht="16.5" customHeight="1">
      <c r="A152" s="250"/>
      <c r="H152" s="250"/>
    </row>
    <row r="153" spans="1:8" ht="16.5" customHeight="1">
      <c r="A153" s="250"/>
      <c r="H153" s="250"/>
    </row>
    <row r="154" ht="16.5" customHeight="1"/>
    <row r="155" ht="16.5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6"/>
  <sheetViews>
    <sheetView zoomScalePageLayoutView="0" workbookViewId="0" topLeftCell="A166">
      <selection activeCell="G151" sqref="G151"/>
    </sheetView>
  </sheetViews>
  <sheetFormatPr defaultColWidth="9.140625" defaultRowHeight="15"/>
  <cols>
    <col min="1" max="1" width="5.57421875" style="0" customWidth="1"/>
    <col min="2" max="2" width="20.57421875" style="0" customWidth="1"/>
    <col min="3" max="3" width="12.28125" style="0" customWidth="1"/>
    <col min="4" max="4" width="7.57421875" style="0" customWidth="1"/>
    <col min="5" max="5" width="6.57421875" style="0" customWidth="1"/>
    <col min="15" max="15" width="3.7109375" style="0" customWidth="1"/>
    <col min="16" max="16" width="10.57421875" style="443" customWidth="1"/>
    <col min="17" max="17" width="3.57421875" style="445" customWidth="1"/>
    <col min="18" max="18" width="8.00390625" style="445" customWidth="1"/>
    <col min="19" max="19" width="4.57421875" style="445" customWidth="1"/>
    <col min="20" max="20" width="6.421875" style="445" customWidth="1"/>
  </cols>
  <sheetData>
    <row r="2" spans="1:14" ht="24" thickBot="1">
      <c r="A2" s="523" t="s">
        <v>1328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4" ht="15.75" thickBot="1">
      <c r="A3" s="566" t="s">
        <v>69</v>
      </c>
      <c r="B3" s="517" t="s">
        <v>64</v>
      </c>
      <c r="C3" s="569" t="s">
        <v>63</v>
      </c>
      <c r="D3" s="517" t="s">
        <v>65</v>
      </c>
      <c r="E3" s="569" t="s">
        <v>66</v>
      </c>
      <c r="F3" s="572" t="s">
        <v>1031</v>
      </c>
      <c r="G3" s="573"/>
      <c r="H3" s="573"/>
      <c r="I3" s="574"/>
      <c r="J3" s="573" t="s">
        <v>1278</v>
      </c>
      <c r="K3" s="573"/>
      <c r="L3" s="573"/>
      <c r="M3" s="574"/>
      <c r="N3" s="559" t="s">
        <v>527</v>
      </c>
    </row>
    <row r="4" spans="1:14" ht="15.75" thickBot="1">
      <c r="A4" s="567"/>
      <c r="B4" s="518"/>
      <c r="C4" s="570"/>
      <c r="D4" s="518"/>
      <c r="E4" s="570"/>
      <c r="F4" s="514" t="s">
        <v>1279</v>
      </c>
      <c r="G4" s="515"/>
      <c r="H4" s="515" t="s">
        <v>1280</v>
      </c>
      <c r="I4" s="575"/>
      <c r="J4" s="542" t="s">
        <v>1285</v>
      </c>
      <c r="K4" s="543"/>
      <c r="L4" s="544" t="s">
        <v>1286</v>
      </c>
      <c r="M4" s="545"/>
      <c r="N4" s="560"/>
    </row>
    <row r="5" spans="1:14" ht="15.75" thickBot="1">
      <c r="A5" s="568"/>
      <c r="B5" s="519"/>
      <c r="C5" s="571"/>
      <c r="D5" s="519"/>
      <c r="E5" s="571"/>
      <c r="F5" s="77" t="s">
        <v>54</v>
      </c>
      <c r="G5" s="78" t="s">
        <v>55</v>
      </c>
      <c r="H5" s="79" t="s">
        <v>54</v>
      </c>
      <c r="I5" s="80" t="s">
        <v>55</v>
      </c>
      <c r="J5" s="130" t="s">
        <v>54</v>
      </c>
      <c r="K5" s="126" t="s">
        <v>55</v>
      </c>
      <c r="L5" s="127" t="s">
        <v>54</v>
      </c>
      <c r="M5" s="128" t="s">
        <v>55</v>
      </c>
      <c r="N5" s="561"/>
    </row>
    <row r="6" spans="1:14" ht="17.25">
      <c r="A6" s="89">
        <v>1</v>
      </c>
      <c r="B6" s="168" t="s">
        <v>36</v>
      </c>
      <c r="C6" s="315" t="s">
        <v>58</v>
      </c>
      <c r="D6" s="81" t="s">
        <v>2</v>
      </c>
      <c r="E6" s="83">
        <v>2003</v>
      </c>
      <c r="F6" s="603">
        <v>3</v>
      </c>
      <c r="G6" s="311">
        <v>94.42</v>
      </c>
      <c r="H6" s="604">
        <v>1</v>
      </c>
      <c r="I6" s="323">
        <v>100</v>
      </c>
      <c r="J6" s="603">
        <v>1</v>
      </c>
      <c r="K6" s="311">
        <v>100</v>
      </c>
      <c r="L6" s="290"/>
      <c r="M6" s="458"/>
      <c r="N6" s="466">
        <v>294.42</v>
      </c>
    </row>
    <row r="7" spans="1:14" ht="17.25">
      <c r="A7" s="90">
        <v>2</v>
      </c>
      <c r="B7" s="169" t="s">
        <v>37</v>
      </c>
      <c r="C7" s="268" t="s">
        <v>58</v>
      </c>
      <c r="D7" s="57" t="s">
        <v>2</v>
      </c>
      <c r="E7" s="75">
        <v>2004</v>
      </c>
      <c r="F7" s="59">
        <v>12</v>
      </c>
      <c r="G7" s="267">
        <v>60.74</v>
      </c>
      <c r="H7" s="12">
        <v>13</v>
      </c>
      <c r="I7" s="324">
        <v>50.08</v>
      </c>
      <c r="J7" s="605">
        <v>2</v>
      </c>
      <c r="K7" s="267">
        <v>98.24</v>
      </c>
      <c r="L7" s="606">
        <v>1</v>
      </c>
      <c r="M7" s="459">
        <v>100</v>
      </c>
      <c r="N7" s="467">
        <v>258.98</v>
      </c>
    </row>
    <row r="8" spans="1:14" ht="17.25">
      <c r="A8" s="90">
        <v>3</v>
      </c>
      <c r="B8" s="169" t="s">
        <v>165</v>
      </c>
      <c r="C8" s="268" t="s">
        <v>62</v>
      </c>
      <c r="D8" s="57" t="s">
        <v>2</v>
      </c>
      <c r="E8" s="75">
        <v>2004</v>
      </c>
      <c r="F8" s="59">
        <v>15</v>
      </c>
      <c r="G8" s="267">
        <v>49.71</v>
      </c>
      <c r="H8" s="12">
        <v>5</v>
      </c>
      <c r="I8" s="324">
        <v>80.65</v>
      </c>
      <c r="J8" s="329">
        <v>4</v>
      </c>
      <c r="K8" s="267">
        <v>74.88</v>
      </c>
      <c r="L8" s="266">
        <v>6</v>
      </c>
      <c r="M8" s="459">
        <v>75.19</v>
      </c>
      <c r="N8" s="467">
        <v>230.72</v>
      </c>
    </row>
    <row r="9" spans="1:14" ht="17.25">
      <c r="A9" s="90">
        <v>4</v>
      </c>
      <c r="B9" s="169" t="s">
        <v>284</v>
      </c>
      <c r="C9" s="268" t="s">
        <v>60</v>
      </c>
      <c r="D9" s="57" t="s">
        <v>12</v>
      </c>
      <c r="E9" s="75">
        <v>2004</v>
      </c>
      <c r="F9" s="59">
        <v>5</v>
      </c>
      <c r="G9" s="267">
        <v>79.65</v>
      </c>
      <c r="H9" s="12">
        <v>11</v>
      </c>
      <c r="I9" s="324">
        <v>58.29</v>
      </c>
      <c r="J9" s="607">
        <v>3</v>
      </c>
      <c r="K9" s="267">
        <v>84.07</v>
      </c>
      <c r="L9" s="245"/>
      <c r="M9" s="460"/>
      <c r="N9" s="467">
        <v>222.01</v>
      </c>
    </row>
    <row r="10" spans="1:14" ht="17.25">
      <c r="A10" s="90">
        <v>5</v>
      </c>
      <c r="B10" s="169" t="s">
        <v>170</v>
      </c>
      <c r="C10" s="268" t="s">
        <v>58</v>
      </c>
      <c r="D10" s="57" t="s">
        <v>40</v>
      </c>
      <c r="E10" s="75">
        <v>2004</v>
      </c>
      <c r="F10" s="59">
        <v>14</v>
      </c>
      <c r="G10" s="267">
        <v>51.46</v>
      </c>
      <c r="H10" s="608">
        <v>2</v>
      </c>
      <c r="I10" s="324">
        <v>94.01</v>
      </c>
      <c r="J10" s="329">
        <v>7</v>
      </c>
      <c r="K10" s="267">
        <v>63.11</v>
      </c>
      <c r="L10" s="266">
        <v>10</v>
      </c>
      <c r="M10" s="459">
        <v>63.54</v>
      </c>
      <c r="N10" s="467">
        <v>220.66</v>
      </c>
    </row>
    <row r="11" spans="1:14" ht="17.25">
      <c r="A11" s="90">
        <v>6</v>
      </c>
      <c r="B11" s="169" t="s">
        <v>287</v>
      </c>
      <c r="C11" s="268" t="s">
        <v>57</v>
      </c>
      <c r="D11" s="57" t="s">
        <v>40</v>
      </c>
      <c r="E11" s="75">
        <v>2004</v>
      </c>
      <c r="F11" s="59">
        <v>11</v>
      </c>
      <c r="G11" s="267">
        <v>61.95</v>
      </c>
      <c r="H11" s="213"/>
      <c r="I11" s="224"/>
      <c r="J11" s="329">
        <v>9</v>
      </c>
      <c r="K11" s="267">
        <v>54.45</v>
      </c>
      <c r="L11" s="266">
        <v>4</v>
      </c>
      <c r="M11" s="459">
        <v>80.52</v>
      </c>
      <c r="N11" s="467">
        <v>196.92</v>
      </c>
    </row>
    <row r="12" spans="1:14" ht="16.5">
      <c r="A12" s="90">
        <v>7</v>
      </c>
      <c r="B12" s="171" t="s">
        <v>291</v>
      </c>
      <c r="C12" s="171" t="s">
        <v>81</v>
      </c>
      <c r="D12" s="57" t="s">
        <v>40</v>
      </c>
      <c r="E12" s="75">
        <v>2004</v>
      </c>
      <c r="F12" s="605">
        <v>2</v>
      </c>
      <c r="G12" s="267">
        <v>99.19</v>
      </c>
      <c r="H12" s="12">
        <v>18</v>
      </c>
      <c r="I12" s="324">
        <v>30.65</v>
      </c>
      <c r="J12" s="329">
        <v>10</v>
      </c>
      <c r="K12" s="267">
        <v>50.29</v>
      </c>
      <c r="L12" s="266">
        <v>12</v>
      </c>
      <c r="M12" s="459">
        <v>46.5</v>
      </c>
      <c r="N12" s="467">
        <v>195.98</v>
      </c>
    </row>
    <row r="13" spans="1:14" ht="17.25">
      <c r="A13" s="90">
        <v>8</v>
      </c>
      <c r="B13" s="171" t="s">
        <v>184</v>
      </c>
      <c r="C13" s="268" t="s">
        <v>529</v>
      </c>
      <c r="D13" s="57" t="s">
        <v>15</v>
      </c>
      <c r="E13" s="75">
        <v>2003</v>
      </c>
      <c r="F13" s="59">
        <v>8</v>
      </c>
      <c r="G13" s="267">
        <v>70.46</v>
      </c>
      <c r="H13" s="608">
        <v>3</v>
      </c>
      <c r="I13" s="324">
        <v>92.86</v>
      </c>
      <c r="J13" s="329">
        <v>14</v>
      </c>
      <c r="K13" s="267">
        <v>9.43</v>
      </c>
      <c r="L13" s="266" t="s">
        <v>220</v>
      </c>
      <c r="M13" s="459">
        <v>0</v>
      </c>
      <c r="N13" s="467">
        <v>172.75</v>
      </c>
    </row>
    <row r="14" spans="1:14" ht="17.25">
      <c r="A14" s="90">
        <v>9</v>
      </c>
      <c r="B14" s="169" t="s">
        <v>290</v>
      </c>
      <c r="C14" s="268" t="s">
        <v>62</v>
      </c>
      <c r="D14" s="57" t="s">
        <v>15</v>
      </c>
      <c r="E14" s="75">
        <v>2003</v>
      </c>
      <c r="F14" s="59">
        <v>16</v>
      </c>
      <c r="G14" s="267">
        <v>39.67</v>
      </c>
      <c r="H14" s="12">
        <v>15</v>
      </c>
      <c r="I14" s="324">
        <v>40.86</v>
      </c>
      <c r="J14" s="329" t="s">
        <v>220</v>
      </c>
      <c r="K14" s="267">
        <v>0</v>
      </c>
      <c r="L14" s="606">
        <v>3</v>
      </c>
      <c r="M14" s="459">
        <v>83.07</v>
      </c>
      <c r="N14" s="467">
        <v>163.6</v>
      </c>
    </row>
    <row r="15" spans="1:14" ht="17.25">
      <c r="A15" s="90">
        <v>10</v>
      </c>
      <c r="B15" s="169" t="s">
        <v>242</v>
      </c>
      <c r="C15" s="268" t="s">
        <v>57</v>
      </c>
      <c r="D15" s="57" t="s">
        <v>40</v>
      </c>
      <c r="E15" s="75">
        <v>2004</v>
      </c>
      <c r="F15" s="59">
        <v>6</v>
      </c>
      <c r="G15" s="267">
        <v>73.21</v>
      </c>
      <c r="H15" s="12">
        <v>14</v>
      </c>
      <c r="I15" s="324">
        <v>42.7</v>
      </c>
      <c r="J15" s="329">
        <v>11</v>
      </c>
      <c r="K15" s="267">
        <v>39.58</v>
      </c>
      <c r="L15" s="245"/>
      <c r="M15" s="460"/>
      <c r="N15" s="467">
        <v>155.49</v>
      </c>
    </row>
    <row r="16" spans="1:14" ht="17.25">
      <c r="A16" s="90">
        <v>11</v>
      </c>
      <c r="B16" s="169" t="s">
        <v>39</v>
      </c>
      <c r="C16" s="268" t="s">
        <v>59</v>
      </c>
      <c r="D16" s="211" t="s">
        <v>2</v>
      </c>
      <c r="E16" s="210">
        <v>2003</v>
      </c>
      <c r="F16" s="605">
        <v>1</v>
      </c>
      <c r="G16" s="267">
        <v>100</v>
      </c>
      <c r="H16" s="12">
        <v>12</v>
      </c>
      <c r="I16" s="324">
        <v>54.84</v>
      </c>
      <c r="J16" s="309"/>
      <c r="K16" s="245"/>
      <c r="L16" s="245"/>
      <c r="M16" s="460"/>
      <c r="N16" s="467">
        <v>154.84</v>
      </c>
    </row>
    <row r="17" spans="1:14" ht="17.25">
      <c r="A17" s="90">
        <v>12</v>
      </c>
      <c r="B17" s="171" t="s">
        <v>181</v>
      </c>
      <c r="C17" s="268" t="s">
        <v>59</v>
      </c>
      <c r="D17" s="57" t="s">
        <v>15</v>
      </c>
      <c r="E17" s="75">
        <v>2004</v>
      </c>
      <c r="F17" s="59">
        <v>7</v>
      </c>
      <c r="G17" s="267">
        <v>73.03</v>
      </c>
      <c r="H17" s="12">
        <v>6</v>
      </c>
      <c r="I17" s="324">
        <v>75.96</v>
      </c>
      <c r="J17" s="309"/>
      <c r="K17" s="245"/>
      <c r="L17" s="245"/>
      <c r="M17" s="460"/>
      <c r="N17" s="467">
        <v>148.99</v>
      </c>
    </row>
    <row r="18" spans="1:14" ht="17.25">
      <c r="A18" s="90">
        <v>13</v>
      </c>
      <c r="B18" s="171" t="s">
        <v>169</v>
      </c>
      <c r="C18" s="268" t="s">
        <v>57</v>
      </c>
      <c r="D18" s="57" t="s">
        <v>40</v>
      </c>
      <c r="E18" s="75">
        <v>2005</v>
      </c>
      <c r="F18" s="59">
        <v>10</v>
      </c>
      <c r="G18" s="267">
        <v>67.67</v>
      </c>
      <c r="H18" s="12">
        <v>4</v>
      </c>
      <c r="I18" s="324">
        <v>80.88</v>
      </c>
      <c r="J18" s="215"/>
      <c r="K18" s="219"/>
      <c r="L18" s="213"/>
      <c r="M18" s="407"/>
      <c r="N18" s="467">
        <v>148.55</v>
      </c>
    </row>
    <row r="19" spans="1:14" ht="16.5">
      <c r="A19" s="90">
        <v>14</v>
      </c>
      <c r="B19" s="169" t="s">
        <v>172</v>
      </c>
      <c r="C19" s="171" t="s">
        <v>1299</v>
      </c>
      <c r="D19" s="57" t="s">
        <v>2</v>
      </c>
      <c r="E19" s="75">
        <v>2004</v>
      </c>
      <c r="F19" s="59" t="s">
        <v>220</v>
      </c>
      <c r="G19" s="267">
        <v>0</v>
      </c>
      <c r="H19" s="12">
        <v>10</v>
      </c>
      <c r="I19" s="324">
        <v>58.99</v>
      </c>
      <c r="J19" s="329">
        <v>8</v>
      </c>
      <c r="K19" s="267">
        <v>58.96</v>
      </c>
      <c r="L19" s="266">
        <v>14</v>
      </c>
      <c r="M19" s="459">
        <v>25.42</v>
      </c>
      <c r="N19" s="467">
        <v>143.37</v>
      </c>
    </row>
    <row r="20" spans="1:14" ht="17.25">
      <c r="A20" s="90">
        <v>15</v>
      </c>
      <c r="B20" s="169" t="s">
        <v>173</v>
      </c>
      <c r="C20" s="268" t="s">
        <v>67</v>
      </c>
      <c r="D20" s="57" t="s">
        <v>12</v>
      </c>
      <c r="E20" s="75">
        <v>2004</v>
      </c>
      <c r="F20" s="59">
        <v>23</v>
      </c>
      <c r="G20" s="267">
        <v>0.14</v>
      </c>
      <c r="H20" s="12">
        <v>8</v>
      </c>
      <c r="I20" s="324">
        <v>68.36</v>
      </c>
      <c r="J20" s="329" t="s">
        <v>220</v>
      </c>
      <c r="K20" s="267">
        <v>0</v>
      </c>
      <c r="L20" s="266">
        <v>9</v>
      </c>
      <c r="M20" s="459">
        <v>63.98</v>
      </c>
      <c r="N20" s="467">
        <v>132.48</v>
      </c>
    </row>
    <row r="21" spans="1:14" ht="17.25">
      <c r="A21" s="90">
        <v>16</v>
      </c>
      <c r="B21" s="171" t="s">
        <v>1073</v>
      </c>
      <c r="C21" s="171" t="s">
        <v>1291</v>
      </c>
      <c r="D21" s="57" t="s">
        <v>40</v>
      </c>
      <c r="E21" s="75">
        <v>2004</v>
      </c>
      <c r="F21" s="59">
        <v>4</v>
      </c>
      <c r="G21" s="267">
        <v>87.08</v>
      </c>
      <c r="H21" s="12">
        <v>17</v>
      </c>
      <c r="I21" s="324">
        <v>38.25</v>
      </c>
      <c r="J21" s="330"/>
      <c r="K21" s="219"/>
      <c r="L21" s="216"/>
      <c r="M21" s="407"/>
      <c r="N21" s="467">
        <v>125.33</v>
      </c>
    </row>
    <row r="22" spans="1:14" ht="17.25">
      <c r="A22" s="90">
        <v>17</v>
      </c>
      <c r="B22" s="169" t="s">
        <v>286</v>
      </c>
      <c r="C22" s="268" t="s">
        <v>62</v>
      </c>
      <c r="D22" s="57" t="s">
        <v>15</v>
      </c>
      <c r="E22" s="75">
        <v>2003</v>
      </c>
      <c r="F22" s="59">
        <v>20</v>
      </c>
      <c r="G22" s="267">
        <v>20.4</v>
      </c>
      <c r="H22" s="12">
        <v>20</v>
      </c>
      <c r="I22" s="324">
        <v>24.04</v>
      </c>
      <c r="J22" s="329">
        <v>13</v>
      </c>
      <c r="K22" s="267">
        <v>29.57</v>
      </c>
      <c r="L22" s="266">
        <v>7</v>
      </c>
      <c r="M22" s="459">
        <v>69.53</v>
      </c>
      <c r="N22" s="467">
        <v>123.14</v>
      </c>
    </row>
    <row r="23" spans="1:14" ht="17.25">
      <c r="A23" s="91">
        <v>18</v>
      </c>
      <c r="B23" s="169" t="s">
        <v>188</v>
      </c>
      <c r="C23" s="268" t="s">
        <v>62</v>
      </c>
      <c r="D23" s="57" t="s">
        <v>15</v>
      </c>
      <c r="E23" s="75">
        <v>2004</v>
      </c>
      <c r="F23" s="59">
        <v>13</v>
      </c>
      <c r="G23" s="267">
        <v>53.31</v>
      </c>
      <c r="H23" s="12">
        <v>7</v>
      </c>
      <c r="I23" s="324">
        <v>69.59</v>
      </c>
      <c r="J23" s="309"/>
      <c r="K23" s="245"/>
      <c r="L23" s="245"/>
      <c r="M23" s="460"/>
      <c r="N23" s="467">
        <v>122.9</v>
      </c>
    </row>
    <row r="24" spans="1:14" ht="17.25">
      <c r="A24" s="91">
        <v>19</v>
      </c>
      <c r="B24" s="171" t="s">
        <v>191</v>
      </c>
      <c r="C24" s="268" t="s">
        <v>1036</v>
      </c>
      <c r="D24" s="57" t="s">
        <v>40</v>
      </c>
      <c r="E24" s="75">
        <v>2004</v>
      </c>
      <c r="F24" s="59">
        <v>21</v>
      </c>
      <c r="G24" s="267">
        <v>16.84</v>
      </c>
      <c r="H24" s="12">
        <v>19</v>
      </c>
      <c r="I24" s="324">
        <v>27.65</v>
      </c>
      <c r="J24" s="329">
        <v>15</v>
      </c>
      <c r="K24" s="267">
        <v>1.99</v>
      </c>
      <c r="L24" s="266">
        <v>5</v>
      </c>
      <c r="M24" s="459">
        <v>76.42</v>
      </c>
      <c r="N24" s="467">
        <v>120.91</v>
      </c>
    </row>
    <row r="25" spans="1:14" ht="17.25">
      <c r="A25" s="91">
        <v>20</v>
      </c>
      <c r="B25" s="171" t="s">
        <v>194</v>
      </c>
      <c r="C25" s="268" t="s">
        <v>57</v>
      </c>
      <c r="D25" s="57" t="s">
        <v>84</v>
      </c>
      <c r="E25" s="75">
        <v>2004</v>
      </c>
      <c r="F25" s="59">
        <v>27</v>
      </c>
      <c r="G25" s="267">
        <v>0</v>
      </c>
      <c r="H25" s="12">
        <v>29</v>
      </c>
      <c r="I25" s="324">
        <v>0</v>
      </c>
      <c r="J25" s="329">
        <v>12</v>
      </c>
      <c r="K25" s="267">
        <v>34.78</v>
      </c>
      <c r="L25" s="266">
        <v>8</v>
      </c>
      <c r="M25" s="459">
        <v>64.26</v>
      </c>
      <c r="N25" s="467">
        <v>99.04</v>
      </c>
    </row>
    <row r="26" spans="1:14" ht="17.25">
      <c r="A26" s="93">
        <v>21</v>
      </c>
      <c r="B26" s="169" t="s">
        <v>38</v>
      </c>
      <c r="C26" s="268" t="s">
        <v>58</v>
      </c>
      <c r="D26" s="57" t="s">
        <v>12</v>
      </c>
      <c r="E26" s="75">
        <v>2004</v>
      </c>
      <c r="F26" s="59">
        <v>19</v>
      </c>
      <c r="G26" s="267">
        <v>24.58</v>
      </c>
      <c r="H26" s="12">
        <v>9</v>
      </c>
      <c r="I26" s="324">
        <v>65.13</v>
      </c>
      <c r="J26" s="309"/>
      <c r="K26" s="245"/>
      <c r="L26" s="245"/>
      <c r="M26" s="460"/>
      <c r="N26" s="467">
        <v>89.71</v>
      </c>
    </row>
    <row r="27" spans="1:14" ht="15.75">
      <c r="A27" s="91">
        <v>22</v>
      </c>
      <c r="B27" s="314" t="s">
        <v>1207</v>
      </c>
      <c r="C27" s="314" t="s">
        <v>1198</v>
      </c>
      <c r="D27" s="57"/>
      <c r="E27" s="75">
        <v>2003</v>
      </c>
      <c r="F27" s="59"/>
      <c r="G27" s="267"/>
      <c r="H27" s="12"/>
      <c r="I27" s="324"/>
      <c r="J27" s="329"/>
      <c r="K27" s="267"/>
      <c r="L27" s="606">
        <v>2</v>
      </c>
      <c r="M27" s="459">
        <v>88.12</v>
      </c>
      <c r="N27" s="467">
        <v>88.12</v>
      </c>
    </row>
    <row r="28" spans="1:14" ht="17.25">
      <c r="A28" s="91">
        <v>23</v>
      </c>
      <c r="B28" s="169" t="s">
        <v>285</v>
      </c>
      <c r="C28" s="268" t="s">
        <v>67</v>
      </c>
      <c r="D28" s="57" t="s">
        <v>12</v>
      </c>
      <c r="E28" s="75">
        <v>2004</v>
      </c>
      <c r="F28" s="59">
        <v>22</v>
      </c>
      <c r="G28" s="267">
        <v>5.45</v>
      </c>
      <c r="H28" s="12" t="s">
        <v>220</v>
      </c>
      <c r="I28" s="324">
        <v>0</v>
      </c>
      <c r="J28" s="329">
        <v>5</v>
      </c>
      <c r="K28" s="267">
        <v>73.13</v>
      </c>
      <c r="L28" s="266" t="s">
        <v>220</v>
      </c>
      <c r="M28" s="459">
        <v>0</v>
      </c>
      <c r="N28" s="467">
        <v>78.58</v>
      </c>
    </row>
    <row r="29" spans="1:14" ht="17.25">
      <c r="A29" s="91">
        <v>24</v>
      </c>
      <c r="B29" s="169" t="s">
        <v>1035</v>
      </c>
      <c r="C29" s="268" t="s">
        <v>529</v>
      </c>
      <c r="D29" s="57" t="s">
        <v>2</v>
      </c>
      <c r="E29" s="75">
        <v>2003</v>
      </c>
      <c r="F29" s="59">
        <v>9</v>
      </c>
      <c r="G29" s="267">
        <v>70.06</v>
      </c>
      <c r="H29" s="12">
        <v>25</v>
      </c>
      <c r="I29" s="324">
        <v>8.14</v>
      </c>
      <c r="J29" s="329">
        <v>16</v>
      </c>
      <c r="K29" s="267">
        <v>0</v>
      </c>
      <c r="L29" s="266" t="s">
        <v>220</v>
      </c>
      <c r="M29" s="459">
        <v>0</v>
      </c>
      <c r="N29" s="467">
        <v>78.2</v>
      </c>
    </row>
    <row r="30" spans="1:14" ht="15.75">
      <c r="A30" s="91">
        <v>25</v>
      </c>
      <c r="B30" s="169" t="s">
        <v>196</v>
      </c>
      <c r="C30" s="171" t="s">
        <v>1298</v>
      </c>
      <c r="D30" s="57" t="s">
        <v>84</v>
      </c>
      <c r="E30" s="75">
        <v>2004</v>
      </c>
      <c r="F30" s="59" t="s">
        <v>220</v>
      </c>
      <c r="G30" s="267">
        <v>0</v>
      </c>
      <c r="H30" s="12">
        <v>22</v>
      </c>
      <c r="I30" s="324">
        <v>18.97</v>
      </c>
      <c r="J30" s="329">
        <v>18</v>
      </c>
      <c r="K30" s="267">
        <v>0</v>
      </c>
      <c r="L30" s="266">
        <v>11</v>
      </c>
      <c r="M30" s="459">
        <v>54.83</v>
      </c>
      <c r="N30" s="467">
        <v>73.8</v>
      </c>
    </row>
    <row r="31" spans="1:14" ht="17.25">
      <c r="A31" s="91">
        <v>26</v>
      </c>
      <c r="B31" s="171" t="s">
        <v>187</v>
      </c>
      <c r="C31" s="171" t="s">
        <v>1292</v>
      </c>
      <c r="D31" s="57" t="s">
        <v>40</v>
      </c>
      <c r="E31" s="75">
        <v>2004</v>
      </c>
      <c r="F31" s="59">
        <v>17</v>
      </c>
      <c r="G31" s="267">
        <v>29.9</v>
      </c>
      <c r="H31" s="12">
        <v>16</v>
      </c>
      <c r="I31" s="324">
        <v>40.63</v>
      </c>
      <c r="J31" s="215"/>
      <c r="K31" s="219"/>
      <c r="L31" s="213"/>
      <c r="M31" s="407"/>
      <c r="N31" s="467">
        <v>70.53</v>
      </c>
    </row>
    <row r="32" spans="1:14" ht="17.25">
      <c r="A32" s="91">
        <v>27</v>
      </c>
      <c r="B32" s="171" t="s">
        <v>288</v>
      </c>
      <c r="C32" s="268" t="s">
        <v>1292</v>
      </c>
      <c r="D32" s="318" t="s">
        <v>15</v>
      </c>
      <c r="E32" s="210">
        <v>2003</v>
      </c>
      <c r="F32" s="240"/>
      <c r="G32" s="212"/>
      <c r="H32" s="213"/>
      <c r="I32" s="217"/>
      <c r="J32" s="329">
        <v>6</v>
      </c>
      <c r="K32" s="267">
        <v>66.69</v>
      </c>
      <c r="L32" s="266" t="s">
        <v>220</v>
      </c>
      <c r="M32" s="459">
        <v>0</v>
      </c>
      <c r="N32" s="467">
        <v>66.69</v>
      </c>
    </row>
    <row r="33" spans="1:14" ht="17.25">
      <c r="A33" s="91">
        <v>28</v>
      </c>
      <c r="B33" s="171" t="s">
        <v>192</v>
      </c>
      <c r="C33" s="268" t="s">
        <v>62</v>
      </c>
      <c r="D33" s="57" t="s">
        <v>82</v>
      </c>
      <c r="E33" s="75">
        <v>2004</v>
      </c>
      <c r="F33" s="59">
        <v>18</v>
      </c>
      <c r="G33" s="267">
        <v>25.21</v>
      </c>
      <c r="H33" s="12">
        <v>24</v>
      </c>
      <c r="I33" s="324">
        <v>9.29</v>
      </c>
      <c r="J33" s="330"/>
      <c r="K33" s="219"/>
      <c r="L33" s="216"/>
      <c r="M33" s="407"/>
      <c r="N33" s="467">
        <v>34.5</v>
      </c>
    </row>
    <row r="34" spans="1:14" ht="17.25">
      <c r="A34" s="91">
        <v>29</v>
      </c>
      <c r="B34" s="171" t="s">
        <v>243</v>
      </c>
      <c r="C34" s="268" t="s">
        <v>1292</v>
      </c>
      <c r="D34" s="318" t="s">
        <v>2</v>
      </c>
      <c r="E34" s="210">
        <v>2004</v>
      </c>
      <c r="F34" s="240"/>
      <c r="G34" s="212"/>
      <c r="H34" s="213"/>
      <c r="I34" s="217"/>
      <c r="J34" s="215"/>
      <c r="K34" s="219"/>
      <c r="L34" s="266">
        <v>13</v>
      </c>
      <c r="M34" s="459">
        <v>33.63</v>
      </c>
      <c r="N34" s="467">
        <v>33.63</v>
      </c>
    </row>
    <row r="35" spans="1:14" ht="17.25">
      <c r="A35" s="91">
        <v>30</v>
      </c>
      <c r="B35" s="169" t="s">
        <v>168</v>
      </c>
      <c r="C35" s="316" t="s">
        <v>59</v>
      </c>
      <c r="D35" s="57" t="s">
        <v>12</v>
      </c>
      <c r="E35" s="75">
        <v>2004</v>
      </c>
      <c r="F35" s="59">
        <v>26</v>
      </c>
      <c r="G35" s="267">
        <v>0</v>
      </c>
      <c r="H35" s="12">
        <v>21</v>
      </c>
      <c r="I35" s="324">
        <v>19.89</v>
      </c>
      <c r="J35" s="309"/>
      <c r="K35" s="245"/>
      <c r="L35" s="245"/>
      <c r="M35" s="460"/>
      <c r="N35" s="467">
        <v>19.89</v>
      </c>
    </row>
    <row r="36" spans="1:14" ht="17.25">
      <c r="A36" s="91">
        <v>31</v>
      </c>
      <c r="B36" s="169" t="s">
        <v>289</v>
      </c>
      <c r="C36" s="171" t="s">
        <v>1301</v>
      </c>
      <c r="D36" s="57" t="s">
        <v>15</v>
      </c>
      <c r="E36" s="75">
        <v>2004</v>
      </c>
      <c r="F36" s="59" t="s">
        <v>220</v>
      </c>
      <c r="G36" s="267">
        <v>0</v>
      </c>
      <c r="H36" s="12">
        <v>23</v>
      </c>
      <c r="I36" s="324">
        <v>10.6</v>
      </c>
      <c r="J36" s="309"/>
      <c r="K36" s="245"/>
      <c r="L36" s="245"/>
      <c r="M36" s="460"/>
      <c r="N36" s="467">
        <v>10.6</v>
      </c>
    </row>
    <row r="37" spans="1:14" ht="17.25">
      <c r="A37" s="91">
        <v>32</v>
      </c>
      <c r="B37" s="171" t="s">
        <v>182</v>
      </c>
      <c r="C37" s="171" t="s">
        <v>1300</v>
      </c>
      <c r="D37" s="57" t="s">
        <v>82</v>
      </c>
      <c r="E37" s="75">
        <v>2003</v>
      </c>
      <c r="F37" s="59" t="s">
        <v>220</v>
      </c>
      <c r="G37" s="267">
        <v>0</v>
      </c>
      <c r="H37" s="12">
        <v>26</v>
      </c>
      <c r="I37" s="324">
        <v>5.76</v>
      </c>
      <c r="J37" s="309"/>
      <c r="K37" s="245"/>
      <c r="L37" s="245"/>
      <c r="M37" s="460"/>
      <c r="N37" s="467">
        <v>5.76</v>
      </c>
    </row>
    <row r="38" spans="1:14" ht="17.25">
      <c r="A38" s="91">
        <v>33</v>
      </c>
      <c r="B38" s="171" t="s">
        <v>1024</v>
      </c>
      <c r="C38" s="171" t="s">
        <v>1302</v>
      </c>
      <c r="D38" s="57"/>
      <c r="E38" s="75">
        <v>2003</v>
      </c>
      <c r="F38" s="59">
        <v>24</v>
      </c>
      <c r="G38" s="267">
        <v>0</v>
      </c>
      <c r="H38" s="12" t="s">
        <v>220</v>
      </c>
      <c r="I38" s="324">
        <v>0</v>
      </c>
      <c r="J38" s="215"/>
      <c r="K38" s="219"/>
      <c r="L38" s="213"/>
      <c r="M38" s="407"/>
      <c r="N38" s="467">
        <v>0</v>
      </c>
    </row>
    <row r="39" spans="1:14" ht="17.25">
      <c r="A39" s="91">
        <v>34</v>
      </c>
      <c r="B39" s="171" t="s">
        <v>190</v>
      </c>
      <c r="C39" s="171" t="s">
        <v>1302</v>
      </c>
      <c r="D39" s="57" t="s">
        <v>84</v>
      </c>
      <c r="E39" s="75">
        <v>2004</v>
      </c>
      <c r="F39" s="59">
        <v>25</v>
      </c>
      <c r="G39" s="267">
        <v>0</v>
      </c>
      <c r="H39" s="12">
        <v>27</v>
      </c>
      <c r="I39" s="324">
        <v>0</v>
      </c>
      <c r="J39" s="215"/>
      <c r="K39" s="219"/>
      <c r="L39" s="213"/>
      <c r="M39" s="407"/>
      <c r="N39" s="467">
        <v>0</v>
      </c>
    </row>
    <row r="40" spans="1:14" ht="17.25">
      <c r="A40" s="91">
        <v>35</v>
      </c>
      <c r="B40" s="171" t="s">
        <v>185</v>
      </c>
      <c r="C40" s="268" t="s">
        <v>529</v>
      </c>
      <c r="D40" s="57" t="s">
        <v>82</v>
      </c>
      <c r="E40" s="75">
        <v>2003</v>
      </c>
      <c r="F40" s="240"/>
      <c r="G40" s="212"/>
      <c r="H40" s="222"/>
      <c r="I40" s="302"/>
      <c r="J40" s="329" t="s">
        <v>220</v>
      </c>
      <c r="K40" s="267">
        <v>0</v>
      </c>
      <c r="L40" s="266" t="s">
        <v>220</v>
      </c>
      <c r="M40" s="459">
        <v>0</v>
      </c>
      <c r="N40" s="467">
        <v>0</v>
      </c>
    </row>
    <row r="41" spans="1:14" ht="17.25">
      <c r="A41" s="92">
        <v>36</v>
      </c>
      <c r="B41" s="171" t="s">
        <v>179</v>
      </c>
      <c r="C41" s="268" t="s">
        <v>529</v>
      </c>
      <c r="D41" s="57" t="s">
        <v>40</v>
      </c>
      <c r="E41" s="210">
        <v>2003</v>
      </c>
      <c r="F41" s="240"/>
      <c r="G41" s="212"/>
      <c r="H41" s="12">
        <v>28</v>
      </c>
      <c r="I41" s="324">
        <v>0</v>
      </c>
      <c r="J41" s="309"/>
      <c r="K41" s="245"/>
      <c r="L41" s="245"/>
      <c r="M41" s="460"/>
      <c r="N41" s="467">
        <v>0</v>
      </c>
    </row>
    <row r="42" spans="1:14" ht="18" thickBot="1">
      <c r="A42" s="471">
        <v>37</v>
      </c>
      <c r="B42" s="401" t="s">
        <v>193</v>
      </c>
      <c r="C42" s="317" t="s">
        <v>67</v>
      </c>
      <c r="D42" s="58" t="s">
        <v>15</v>
      </c>
      <c r="E42" s="76">
        <v>2003</v>
      </c>
      <c r="F42" s="65" t="s">
        <v>220</v>
      </c>
      <c r="G42" s="312">
        <v>0</v>
      </c>
      <c r="H42" s="56" t="s">
        <v>220</v>
      </c>
      <c r="I42" s="325">
        <v>0</v>
      </c>
      <c r="J42" s="331" t="s">
        <v>220</v>
      </c>
      <c r="K42" s="312">
        <v>0</v>
      </c>
      <c r="L42" s="313" t="s">
        <v>220</v>
      </c>
      <c r="M42" s="461">
        <v>0</v>
      </c>
      <c r="N42" s="469">
        <v>0</v>
      </c>
    </row>
    <row r="43" spans="1:14" ht="15.75">
      <c r="A43" s="33"/>
      <c r="B43" s="10"/>
      <c r="C43" s="32"/>
      <c r="D43" s="33"/>
      <c r="E43" s="33"/>
      <c r="F43" s="33"/>
      <c r="G43" s="46"/>
      <c r="H43" s="34"/>
      <c r="I43" s="46"/>
      <c r="M43" s="45"/>
      <c r="N43" s="470"/>
    </row>
    <row r="44" spans="1:14" ht="24" thickBot="1">
      <c r="A44" s="523" t="s">
        <v>1330</v>
      </c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</row>
    <row r="45" spans="1:14" ht="15.75" customHeight="1" thickBot="1">
      <c r="A45" s="566" t="s">
        <v>69</v>
      </c>
      <c r="B45" s="517" t="s">
        <v>64</v>
      </c>
      <c r="C45" s="569" t="s">
        <v>63</v>
      </c>
      <c r="D45" s="517" t="s">
        <v>65</v>
      </c>
      <c r="E45" s="569" t="s">
        <v>66</v>
      </c>
      <c r="F45" s="572" t="s">
        <v>1031</v>
      </c>
      <c r="G45" s="573"/>
      <c r="H45" s="573"/>
      <c r="I45" s="574"/>
      <c r="J45" s="572" t="s">
        <v>1278</v>
      </c>
      <c r="K45" s="573"/>
      <c r="L45" s="573"/>
      <c r="M45" s="574"/>
      <c r="N45" s="559" t="s">
        <v>527</v>
      </c>
    </row>
    <row r="46" spans="1:14" ht="15.75" thickBot="1">
      <c r="A46" s="567"/>
      <c r="B46" s="518"/>
      <c r="C46" s="570"/>
      <c r="D46" s="518"/>
      <c r="E46" s="570"/>
      <c r="F46" s="514" t="s">
        <v>1279</v>
      </c>
      <c r="G46" s="515"/>
      <c r="H46" s="515" t="s">
        <v>1280</v>
      </c>
      <c r="I46" s="575"/>
      <c r="J46" s="542" t="s">
        <v>1285</v>
      </c>
      <c r="K46" s="543"/>
      <c r="L46" s="544" t="s">
        <v>1286</v>
      </c>
      <c r="M46" s="578"/>
      <c r="N46" s="560"/>
    </row>
    <row r="47" spans="1:14" ht="15.75" thickBot="1">
      <c r="A47" s="576"/>
      <c r="B47" s="519"/>
      <c r="C47" s="577"/>
      <c r="D47" s="519"/>
      <c r="E47" s="577"/>
      <c r="F47" s="50" t="s">
        <v>54</v>
      </c>
      <c r="G47" s="86" t="s">
        <v>55</v>
      </c>
      <c r="H47" s="87" t="s">
        <v>54</v>
      </c>
      <c r="I47" s="450" t="s">
        <v>55</v>
      </c>
      <c r="J47" s="130" t="s">
        <v>54</v>
      </c>
      <c r="K47" s="126" t="s">
        <v>55</v>
      </c>
      <c r="L47" s="127" t="s">
        <v>54</v>
      </c>
      <c r="M47" s="462" t="s">
        <v>55</v>
      </c>
      <c r="N47" s="561"/>
    </row>
    <row r="48" spans="1:14" ht="17.25">
      <c r="A48" s="297">
        <v>1</v>
      </c>
      <c r="B48" s="402" t="s">
        <v>41</v>
      </c>
      <c r="C48" s="203" t="s">
        <v>530</v>
      </c>
      <c r="D48" s="81" t="s">
        <v>2</v>
      </c>
      <c r="E48" s="83">
        <v>2004</v>
      </c>
      <c r="F48" s="603">
        <v>1</v>
      </c>
      <c r="G48" s="311">
        <v>100</v>
      </c>
      <c r="H48" s="291">
        <v>5</v>
      </c>
      <c r="I48" s="306">
        <v>81.76</v>
      </c>
      <c r="J48" s="405">
        <v>4</v>
      </c>
      <c r="K48" s="129">
        <v>98.9</v>
      </c>
      <c r="L48" s="611">
        <v>1</v>
      </c>
      <c r="M48" s="463">
        <v>100</v>
      </c>
      <c r="N48" s="466">
        <v>298.9</v>
      </c>
    </row>
    <row r="49" spans="1:14" ht="17.25">
      <c r="A49" s="298">
        <v>2</v>
      </c>
      <c r="B49" s="403" t="s">
        <v>45</v>
      </c>
      <c r="C49" s="204" t="s">
        <v>530</v>
      </c>
      <c r="D49" s="57" t="s">
        <v>2</v>
      </c>
      <c r="E49" s="75">
        <v>2004</v>
      </c>
      <c r="F49" s="605">
        <v>2</v>
      </c>
      <c r="G49" s="267">
        <v>90.42</v>
      </c>
      <c r="H49" s="609">
        <v>1</v>
      </c>
      <c r="I49" s="307">
        <v>100</v>
      </c>
      <c r="J49" s="610">
        <v>3</v>
      </c>
      <c r="K49" s="13">
        <v>98.97</v>
      </c>
      <c r="L49" s="606">
        <v>2</v>
      </c>
      <c r="M49" s="459">
        <v>95.32</v>
      </c>
      <c r="N49" s="467">
        <v>294.29</v>
      </c>
    </row>
    <row r="50" spans="1:14" ht="17.25">
      <c r="A50" s="298">
        <v>3</v>
      </c>
      <c r="B50" s="403" t="s">
        <v>42</v>
      </c>
      <c r="C50" s="204" t="s">
        <v>530</v>
      </c>
      <c r="D50" s="57" t="s">
        <v>2</v>
      </c>
      <c r="E50" s="75">
        <v>2003</v>
      </c>
      <c r="F50" s="59">
        <v>12</v>
      </c>
      <c r="G50" s="267">
        <v>1.92</v>
      </c>
      <c r="H50" s="243">
        <v>4</v>
      </c>
      <c r="I50" s="307">
        <v>82.94</v>
      </c>
      <c r="J50" s="406">
        <v>5</v>
      </c>
      <c r="K50" s="13">
        <v>78.9</v>
      </c>
      <c r="L50" s="606">
        <v>3</v>
      </c>
      <c r="M50" s="459">
        <v>88.85</v>
      </c>
      <c r="N50" s="467">
        <v>250.69</v>
      </c>
    </row>
    <row r="51" spans="1:14" ht="17.25">
      <c r="A51" s="298">
        <v>4</v>
      </c>
      <c r="B51" s="403" t="s">
        <v>44</v>
      </c>
      <c r="C51" s="204" t="s">
        <v>57</v>
      </c>
      <c r="D51" s="57" t="s">
        <v>2</v>
      </c>
      <c r="E51" s="75">
        <v>2003</v>
      </c>
      <c r="F51" s="59">
        <v>4</v>
      </c>
      <c r="G51" s="267">
        <v>77.21</v>
      </c>
      <c r="H51" s="609">
        <v>2</v>
      </c>
      <c r="I51" s="307">
        <v>97.56</v>
      </c>
      <c r="J51" s="406">
        <v>9</v>
      </c>
      <c r="K51" s="13">
        <v>54.04</v>
      </c>
      <c r="L51" s="266">
        <v>5</v>
      </c>
      <c r="M51" s="459">
        <v>73.81</v>
      </c>
      <c r="N51" s="467">
        <v>248.58</v>
      </c>
    </row>
    <row r="52" spans="1:14" ht="17.25">
      <c r="A52" s="298">
        <v>5</v>
      </c>
      <c r="B52" s="403" t="s">
        <v>47</v>
      </c>
      <c r="C52" s="204" t="s">
        <v>62</v>
      </c>
      <c r="D52" s="57" t="s">
        <v>2</v>
      </c>
      <c r="E52" s="75">
        <v>2003</v>
      </c>
      <c r="F52" s="59">
        <v>8</v>
      </c>
      <c r="G52" s="267">
        <v>52.13</v>
      </c>
      <c r="H52" s="243">
        <v>10</v>
      </c>
      <c r="I52" s="307">
        <v>52.2</v>
      </c>
      <c r="J52" s="610">
        <v>1</v>
      </c>
      <c r="K52" s="13">
        <v>100</v>
      </c>
      <c r="L52" s="266">
        <v>4</v>
      </c>
      <c r="M52" s="459">
        <v>82.39</v>
      </c>
      <c r="N52" s="467">
        <v>234.59</v>
      </c>
    </row>
    <row r="53" spans="1:14" ht="17.25">
      <c r="A53" s="298">
        <v>6</v>
      </c>
      <c r="B53" s="403" t="s">
        <v>111</v>
      </c>
      <c r="C53" s="204" t="s">
        <v>530</v>
      </c>
      <c r="D53" s="57" t="s">
        <v>2</v>
      </c>
      <c r="E53" s="75">
        <v>2004</v>
      </c>
      <c r="F53" s="605">
        <v>3</v>
      </c>
      <c r="G53" s="267">
        <v>82.32</v>
      </c>
      <c r="H53" s="243">
        <v>13</v>
      </c>
      <c r="I53" s="307">
        <v>31.37</v>
      </c>
      <c r="J53" s="406">
        <v>7</v>
      </c>
      <c r="K53" s="13">
        <v>71.54</v>
      </c>
      <c r="L53" s="266">
        <v>7</v>
      </c>
      <c r="M53" s="459">
        <v>55.81</v>
      </c>
      <c r="N53" s="467">
        <v>209.67</v>
      </c>
    </row>
    <row r="54" spans="1:14" ht="17.25">
      <c r="A54" s="298">
        <v>7</v>
      </c>
      <c r="B54" s="404" t="s">
        <v>436</v>
      </c>
      <c r="C54" s="204" t="s">
        <v>530</v>
      </c>
      <c r="D54" s="57" t="s">
        <v>2</v>
      </c>
      <c r="E54" s="75">
        <v>2003</v>
      </c>
      <c r="F54" s="59">
        <v>6</v>
      </c>
      <c r="G54" s="267">
        <v>67.78</v>
      </c>
      <c r="H54" s="243">
        <v>14</v>
      </c>
      <c r="I54" s="307">
        <v>31.29</v>
      </c>
      <c r="J54" s="610">
        <v>2</v>
      </c>
      <c r="K54" s="13">
        <v>99.93</v>
      </c>
      <c r="L54" s="147"/>
      <c r="M54" s="422"/>
      <c r="N54" s="467">
        <v>199</v>
      </c>
    </row>
    <row r="55" spans="1:14" ht="17.25">
      <c r="A55" s="298">
        <v>8</v>
      </c>
      <c r="B55" s="403" t="s">
        <v>114</v>
      </c>
      <c r="C55" s="204" t="s">
        <v>62</v>
      </c>
      <c r="D55" s="57" t="s">
        <v>2</v>
      </c>
      <c r="E55" s="75">
        <v>2004</v>
      </c>
      <c r="F55" s="59">
        <v>14</v>
      </c>
      <c r="G55" s="267">
        <v>0</v>
      </c>
      <c r="H55" s="609">
        <v>3</v>
      </c>
      <c r="I55" s="307">
        <v>88.84</v>
      </c>
      <c r="J55" s="406">
        <v>8</v>
      </c>
      <c r="K55" s="13">
        <v>71.47</v>
      </c>
      <c r="L55" s="266">
        <v>11</v>
      </c>
      <c r="M55" s="459">
        <v>31.72</v>
      </c>
      <c r="N55" s="467">
        <v>192.03</v>
      </c>
    </row>
    <row r="56" spans="1:14" ht="17.25">
      <c r="A56" s="298">
        <v>9</v>
      </c>
      <c r="B56" s="403" t="s">
        <v>43</v>
      </c>
      <c r="C56" s="204" t="s">
        <v>61</v>
      </c>
      <c r="D56" s="57" t="s">
        <v>2</v>
      </c>
      <c r="E56" s="75">
        <v>2003</v>
      </c>
      <c r="F56" s="59">
        <v>9</v>
      </c>
      <c r="G56" s="267">
        <v>42.71</v>
      </c>
      <c r="H56" s="243">
        <v>11</v>
      </c>
      <c r="I56" s="307">
        <v>45.83</v>
      </c>
      <c r="J56" s="406">
        <v>6</v>
      </c>
      <c r="K56" s="13">
        <v>71.69</v>
      </c>
      <c r="L56" s="266">
        <v>12</v>
      </c>
      <c r="M56" s="459">
        <v>23.07</v>
      </c>
      <c r="N56" s="467">
        <v>160.23</v>
      </c>
    </row>
    <row r="57" spans="1:14" ht="17.25">
      <c r="A57" s="298">
        <v>10</v>
      </c>
      <c r="B57" s="403" t="s">
        <v>435</v>
      </c>
      <c r="C57" s="204" t="s">
        <v>57</v>
      </c>
      <c r="D57" s="57" t="s">
        <v>1038</v>
      </c>
      <c r="E57" s="75">
        <v>2004</v>
      </c>
      <c r="F57" s="59">
        <v>10</v>
      </c>
      <c r="G57" s="267">
        <v>10.54</v>
      </c>
      <c r="H57" s="243">
        <v>6</v>
      </c>
      <c r="I57" s="307">
        <v>75</v>
      </c>
      <c r="J57" s="406">
        <v>11</v>
      </c>
      <c r="K57" s="13">
        <v>35.44</v>
      </c>
      <c r="L57" s="266">
        <v>10</v>
      </c>
      <c r="M57" s="459">
        <v>44.97</v>
      </c>
      <c r="N57" s="467">
        <v>155.41</v>
      </c>
    </row>
    <row r="58" spans="1:14" ht="17.25">
      <c r="A58" s="298">
        <v>11</v>
      </c>
      <c r="B58" s="403" t="s">
        <v>46</v>
      </c>
      <c r="C58" s="204" t="s">
        <v>57</v>
      </c>
      <c r="D58" s="57" t="s">
        <v>2</v>
      </c>
      <c r="E58" s="75">
        <v>2003</v>
      </c>
      <c r="F58" s="59">
        <v>5</v>
      </c>
      <c r="G58" s="267">
        <v>70.66</v>
      </c>
      <c r="H58" s="243">
        <v>7</v>
      </c>
      <c r="I58" s="307">
        <v>67.06</v>
      </c>
      <c r="J58" s="215"/>
      <c r="K58" s="219"/>
      <c r="L58" s="147"/>
      <c r="M58" s="422"/>
      <c r="N58" s="467">
        <v>137.72</v>
      </c>
    </row>
    <row r="59" spans="1:14" ht="17.25">
      <c r="A59" s="298">
        <v>12</v>
      </c>
      <c r="B59" s="403" t="s">
        <v>112</v>
      </c>
      <c r="C59" s="204" t="s">
        <v>57</v>
      </c>
      <c r="D59" s="57" t="s">
        <v>1038</v>
      </c>
      <c r="E59" s="75">
        <v>2004</v>
      </c>
      <c r="F59" s="59">
        <v>11</v>
      </c>
      <c r="G59" s="267">
        <v>4.15</v>
      </c>
      <c r="H59" s="243">
        <v>8</v>
      </c>
      <c r="I59" s="307">
        <v>54.64</v>
      </c>
      <c r="J59" s="406">
        <v>13</v>
      </c>
      <c r="K59" s="13">
        <v>4.63</v>
      </c>
      <c r="L59" s="266">
        <v>6</v>
      </c>
      <c r="M59" s="459">
        <v>66.95</v>
      </c>
      <c r="N59" s="467">
        <v>126.22</v>
      </c>
    </row>
    <row r="60" spans="1:14" ht="17.25">
      <c r="A60" s="298">
        <v>13</v>
      </c>
      <c r="B60" s="404" t="s">
        <v>117</v>
      </c>
      <c r="C60" s="204" t="s">
        <v>57</v>
      </c>
      <c r="D60" s="57" t="s">
        <v>12</v>
      </c>
      <c r="E60" s="75">
        <v>2003</v>
      </c>
      <c r="F60" s="84"/>
      <c r="G60" s="147"/>
      <c r="H60" s="243">
        <v>9</v>
      </c>
      <c r="I60" s="307">
        <v>54.56</v>
      </c>
      <c r="J60" s="406">
        <v>10</v>
      </c>
      <c r="K60" s="13">
        <v>35.74</v>
      </c>
      <c r="L60" s="191"/>
      <c r="M60" s="464"/>
      <c r="N60" s="467">
        <v>90.3</v>
      </c>
    </row>
    <row r="61" spans="1:14" ht="17.25">
      <c r="A61" s="298">
        <v>14</v>
      </c>
      <c r="B61" s="134" t="s">
        <v>117</v>
      </c>
      <c r="C61" s="204" t="s">
        <v>57</v>
      </c>
      <c r="D61" s="57" t="s">
        <v>12</v>
      </c>
      <c r="E61" s="75">
        <v>2003</v>
      </c>
      <c r="F61" s="59">
        <v>7</v>
      </c>
      <c r="G61" s="267">
        <v>58.09</v>
      </c>
      <c r="H61" s="243"/>
      <c r="I61" s="293"/>
      <c r="J61" s="309"/>
      <c r="K61" s="245"/>
      <c r="L61" s="191"/>
      <c r="M61" s="464"/>
      <c r="N61" s="467">
        <v>58.09</v>
      </c>
    </row>
    <row r="62" spans="1:14" ht="17.25">
      <c r="A62" s="298">
        <v>15</v>
      </c>
      <c r="B62" s="404" t="s">
        <v>115</v>
      </c>
      <c r="C62" s="204" t="s">
        <v>61</v>
      </c>
      <c r="D62" s="57" t="s">
        <v>15</v>
      </c>
      <c r="E62" s="75">
        <v>2003</v>
      </c>
      <c r="F62" s="59" t="s">
        <v>220</v>
      </c>
      <c r="G62" s="267">
        <v>0</v>
      </c>
      <c r="H62" s="243">
        <v>15</v>
      </c>
      <c r="I62" s="307">
        <v>1.42</v>
      </c>
      <c r="J62" s="406">
        <v>12</v>
      </c>
      <c r="K62" s="13">
        <v>11.4</v>
      </c>
      <c r="L62" s="266">
        <v>9</v>
      </c>
      <c r="M62" s="459">
        <v>45.05</v>
      </c>
      <c r="N62" s="467">
        <v>57.87</v>
      </c>
    </row>
    <row r="63" spans="1:14" ht="17.25">
      <c r="A63" s="298">
        <v>16</v>
      </c>
      <c r="B63" s="134" t="s">
        <v>632</v>
      </c>
      <c r="C63" s="204" t="s">
        <v>1292</v>
      </c>
      <c r="D63" s="318" t="s">
        <v>15</v>
      </c>
      <c r="E63" s="75">
        <v>2003</v>
      </c>
      <c r="F63" s="202"/>
      <c r="G63" s="199"/>
      <c r="H63" s="222"/>
      <c r="I63" s="302"/>
      <c r="J63" s="215"/>
      <c r="K63" s="219"/>
      <c r="L63" s="266">
        <v>8</v>
      </c>
      <c r="M63" s="459">
        <v>46.3</v>
      </c>
      <c r="N63" s="467">
        <v>46.3</v>
      </c>
    </row>
    <row r="64" spans="1:14" ht="17.25">
      <c r="A64" s="298">
        <v>17</v>
      </c>
      <c r="B64" s="134" t="s">
        <v>113</v>
      </c>
      <c r="C64" s="204" t="s">
        <v>1292</v>
      </c>
      <c r="D64" s="472" t="s">
        <v>15</v>
      </c>
      <c r="E64" s="75">
        <v>2004</v>
      </c>
      <c r="F64" s="59" t="s">
        <v>220</v>
      </c>
      <c r="G64" s="267">
        <v>0</v>
      </c>
      <c r="H64" s="243">
        <v>12</v>
      </c>
      <c r="I64" s="307">
        <v>44.18</v>
      </c>
      <c r="J64" s="215"/>
      <c r="K64" s="219"/>
      <c r="L64" s="147"/>
      <c r="M64" s="422"/>
      <c r="N64" s="467">
        <v>44.18</v>
      </c>
    </row>
    <row r="65" spans="1:14" ht="17.25">
      <c r="A65" s="298">
        <v>18</v>
      </c>
      <c r="B65" s="403" t="s">
        <v>437</v>
      </c>
      <c r="C65" s="204" t="s">
        <v>57</v>
      </c>
      <c r="D65" s="57"/>
      <c r="E65" s="75">
        <v>2003</v>
      </c>
      <c r="F65" s="59" t="s">
        <v>220</v>
      </c>
      <c r="G65" s="267">
        <v>0</v>
      </c>
      <c r="H65" s="243">
        <v>16</v>
      </c>
      <c r="I65" s="307">
        <v>0</v>
      </c>
      <c r="J65" s="406" t="s">
        <v>220</v>
      </c>
      <c r="K65" s="13">
        <v>0</v>
      </c>
      <c r="L65" s="266">
        <v>13</v>
      </c>
      <c r="M65" s="459">
        <v>0</v>
      </c>
      <c r="N65" s="467">
        <v>0</v>
      </c>
    </row>
    <row r="66" spans="1:14" ht="17.25">
      <c r="A66" s="298">
        <v>19</v>
      </c>
      <c r="B66" s="404" t="s">
        <v>119</v>
      </c>
      <c r="C66" s="204" t="s">
        <v>1294</v>
      </c>
      <c r="D66" s="57" t="s">
        <v>15</v>
      </c>
      <c r="E66" s="75">
        <v>2003</v>
      </c>
      <c r="F66" s="84"/>
      <c r="G66" s="147"/>
      <c r="H66" s="213"/>
      <c r="I66" s="220"/>
      <c r="J66" s="406">
        <v>14</v>
      </c>
      <c r="K66" s="13">
        <v>0</v>
      </c>
      <c r="L66" s="191"/>
      <c r="M66" s="464"/>
      <c r="N66" s="467">
        <v>0</v>
      </c>
    </row>
    <row r="67" spans="1:14" ht="17.25">
      <c r="A67" s="298">
        <v>20</v>
      </c>
      <c r="B67" s="134" t="s">
        <v>1023</v>
      </c>
      <c r="C67" s="204" t="s">
        <v>529</v>
      </c>
      <c r="D67" s="57"/>
      <c r="E67" s="75">
        <v>2003</v>
      </c>
      <c r="F67" s="59">
        <v>13</v>
      </c>
      <c r="G67" s="267">
        <v>0</v>
      </c>
      <c r="H67" s="243" t="s">
        <v>220</v>
      </c>
      <c r="I67" s="307">
        <v>0</v>
      </c>
      <c r="J67" s="309"/>
      <c r="K67" s="245"/>
      <c r="L67" s="191"/>
      <c r="M67" s="464"/>
      <c r="N67" s="467">
        <v>0</v>
      </c>
    </row>
    <row r="68" spans="1:14" ht="18" thickBot="1">
      <c r="A68" s="299">
        <v>21</v>
      </c>
      <c r="B68" s="135" t="s">
        <v>1048</v>
      </c>
      <c r="C68" s="205" t="s">
        <v>1293</v>
      </c>
      <c r="D68" s="58"/>
      <c r="E68" s="76">
        <v>2004</v>
      </c>
      <c r="F68" s="65" t="s">
        <v>220</v>
      </c>
      <c r="G68" s="312">
        <v>0</v>
      </c>
      <c r="H68" s="295">
        <v>17</v>
      </c>
      <c r="I68" s="310">
        <v>0</v>
      </c>
      <c r="J68" s="408">
        <v>15</v>
      </c>
      <c r="K68" s="64">
        <v>0</v>
      </c>
      <c r="L68" s="313">
        <v>14</v>
      </c>
      <c r="M68" s="461">
        <v>0</v>
      </c>
      <c r="N68" s="469">
        <v>0</v>
      </c>
    </row>
    <row r="69" spans="1:14" ht="15.75">
      <c r="A69" s="9"/>
      <c r="B69" s="10"/>
      <c r="C69" s="10"/>
      <c r="D69" s="9"/>
      <c r="E69" s="9"/>
      <c r="F69" s="11"/>
      <c r="G69" s="8"/>
      <c r="I69" s="8"/>
      <c r="M69" s="45"/>
      <c r="N69" s="470"/>
    </row>
    <row r="70" spans="1:14" ht="24" thickBot="1">
      <c r="A70" s="523" t="s">
        <v>1322</v>
      </c>
      <c r="B70" s="523"/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</row>
    <row r="71" spans="1:14" ht="15.75" customHeight="1" thickBot="1">
      <c r="A71" s="579" t="s">
        <v>1287</v>
      </c>
      <c r="B71" s="582" t="s">
        <v>1288</v>
      </c>
      <c r="C71" s="585" t="s">
        <v>1289</v>
      </c>
      <c r="D71" s="582" t="s">
        <v>65</v>
      </c>
      <c r="E71" s="588" t="s">
        <v>1290</v>
      </c>
      <c r="F71" s="572" t="s">
        <v>1031</v>
      </c>
      <c r="G71" s="573"/>
      <c r="H71" s="573"/>
      <c r="I71" s="574"/>
      <c r="J71" s="572" t="s">
        <v>1278</v>
      </c>
      <c r="K71" s="573"/>
      <c r="L71" s="573"/>
      <c r="M71" s="574"/>
      <c r="N71" s="562" t="s">
        <v>527</v>
      </c>
    </row>
    <row r="72" spans="1:14" ht="15.75" thickBot="1">
      <c r="A72" s="580"/>
      <c r="B72" s="583"/>
      <c r="C72" s="586"/>
      <c r="D72" s="583"/>
      <c r="E72" s="589"/>
      <c r="F72" s="514" t="s">
        <v>1279</v>
      </c>
      <c r="G72" s="515"/>
      <c r="H72" s="515" t="s">
        <v>1280</v>
      </c>
      <c r="I72" s="575"/>
      <c r="J72" s="542" t="s">
        <v>1285</v>
      </c>
      <c r="K72" s="543"/>
      <c r="L72" s="544" t="s">
        <v>1286</v>
      </c>
      <c r="M72" s="545"/>
      <c r="N72" s="563"/>
    </row>
    <row r="73" spans="1:14" ht="15.75" thickBot="1">
      <c r="A73" s="581"/>
      <c r="B73" s="584"/>
      <c r="C73" s="587"/>
      <c r="D73" s="584"/>
      <c r="E73" s="590"/>
      <c r="F73" s="77" t="s">
        <v>54</v>
      </c>
      <c r="G73" s="78" t="s">
        <v>55</v>
      </c>
      <c r="H73" s="79" t="s">
        <v>54</v>
      </c>
      <c r="I73" s="80" t="s">
        <v>55</v>
      </c>
      <c r="J73" s="498" t="s">
        <v>54</v>
      </c>
      <c r="K73" s="499" t="s">
        <v>55</v>
      </c>
      <c r="L73" s="500" t="s">
        <v>54</v>
      </c>
      <c r="M73" s="501" t="s">
        <v>55</v>
      </c>
      <c r="N73" s="564"/>
    </row>
    <row r="74" spans="1:18" ht="15.75">
      <c r="A74" s="174">
        <v>1</v>
      </c>
      <c r="B74" s="475" t="s">
        <v>126</v>
      </c>
      <c r="C74" s="478" t="s">
        <v>87</v>
      </c>
      <c r="D74" s="481" t="s">
        <v>40</v>
      </c>
      <c r="E74" s="81">
        <v>2006</v>
      </c>
      <c r="F74" s="612">
        <v>1</v>
      </c>
      <c r="G74" s="474">
        <v>100</v>
      </c>
      <c r="H74" s="614">
        <v>1</v>
      </c>
      <c r="I74" s="486">
        <v>100</v>
      </c>
      <c r="J74" s="615">
        <v>1</v>
      </c>
      <c r="K74" s="502">
        <v>100</v>
      </c>
      <c r="L74" s="617">
        <v>1</v>
      </c>
      <c r="M74" s="503">
        <v>100</v>
      </c>
      <c r="N74" s="504">
        <v>300</v>
      </c>
      <c r="P74" s="277"/>
      <c r="Q74" s="277"/>
      <c r="R74" s="277"/>
    </row>
    <row r="75" spans="1:18" ht="15.75">
      <c r="A75" s="173">
        <v>2</v>
      </c>
      <c r="B75" s="15" t="s">
        <v>137</v>
      </c>
      <c r="C75" s="204" t="s">
        <v>81</v>
      </c>
      <c r="D75" s="482" t="s">
        <v>84</v>
      </c>
      <c r="E75" s="57">
        <v>2005</v>
      </c>
      <c r="F75" s="613">
        <v>2</v>
      </c>
      <c r="G75" s="267">
        <v>91.44</v>
      </c>
      <c r="H75" s="608">
        <v>2</v>
      </c>
      <c r="I75" s="459">
        <v>68.28</v>
      </c>
      <c r="J75" s="61"/>
      <c r="K75" s="38"/>
      <c r="L75" s="618">
        <v>2</v>
      </c>
      <c r="M75" s="495">
        <v>84.1</v>
      </c>
      <c r="N75" s="491">
        <v>243.82</v>
      </c>
      <c r="P75" s="277"/>
      <c r="Q75" s="277"/>
      <c r="R75" s="277"/>
    </row>
    <row r="76" spans="1:18" ht="15.75">
      <c r="A76" s="173">
        <v>3</v>
      </c>
      <c r="B76" s="476" t="s">
        <v>169</v>
      </c>
      <c r="C76" s="479" t="s">
        <v>1003</v>
      </c>
      <c r="D76" s="482" t="s">
        <v>15</v>
      </c>
      <c r="E76" s="57">
        <v>2005</v>
      </c>
      <c r="F76" s="106"/>
      <c r="G76" s="38"/>
      <c r="H76" s="37"/>
      <c r="I76" s="487"/>
      <c r="J76" s="616">
        <v>2</v>
      </c>
      <c r="K76" s="449">
        <v>99.91</v>
      </c>
      <c r="L76" s="451">
        <v>7</v>
      </c>
      <c r="M76" s="495">
        <v>72.45</v>
      </c>
      <c r="N76" s="491">
        <v>172.36</v>
      </c>
      <c r="P76" s="277"/>
      <c r="Q76" s="277"/>
      <c r="R76" s="277"/>
    </row>
    <row r="77" spans="1:18" ht="15.75">
      <c r="A77" s="173">
        <v>4</v>
      </c>
      <c r="B77" s="476" t="s">
        <v>149</v>
      </c>
      <c r="C77" s="479" t="s">
        <v>79</v>
      </c>
      <c r="D77" s="482" t="s">
        <v>84</v>
      </c>
      <c r="E77" s="57">
        <v>2006</v>
      </c>
      <c r="F77" s="176"/>
      <c r="G77" s="51"/>
      <c r="H77" s="177"/>
      <c r="I77" s="488"/>
      <c r="J77" s="494">
        <v>6</v>
      </c>
      <c r="K77" s="449">
        <v>83.3</v>
      </c>
      <c r="L77" s="451">
        <v>4</v>
      </c>
      <c r="M77" s="495">
        <v>76.82</v>
      </c>
      <c r="N77" s="491">
        <v>160.12</v>
      </c>
      <c r="P77" s="277"/>
      <c r="Q77" s="277"/>
      <c r="R77" s="277"/>
    </row>
    <row r="78" spans="1:18" ht="15.75">
      <c r="A78" s="173">
        <v>5</v>
      </c>
      <c r="B78" s="476" t="s">
        <v>138</v>
      </c>
      <c r="C78" s="479" t="s">
        <v>81</v>
      </c>
      <c r="D78" s="482" t="s">
        <v>40</v>
      </c>
      <c r="E78" s="57">
        <v>2006</v>
      </c>
      <c r="F78" s="155"/>
      <c r="G78" s="51"/>
      <c r="H78" s="178"/>
      <c r="I78" s="488"/>
      <c r="J78" s="494">
        <v>9</v>
      </c>
      <c r="K78" s="449">
        <v>80.2</v>
      </c>
      <c r="L78" s="451">
        <v>6</v>
      </c>
      <c r="M78" s="495">
        <v>72.68</v>
      </c>
      <c r="N78" s="491">
        <v>152.88</v>
      </c>
      <c r="P78" s="277"/>
      <c r="Q78" s="277"/>
      <c r="R78" s="277"/>
    </row>
    <row r="79" spans="1:18" ht="15.75">
      <c r="A79" s="173">
        <v>6</v>
      </c>
      <c r="B79" s="15" t="s">
        <v>135</v>
      </c>
      <c r="C79" s="204" t="s">
        <v>94</v>
      </c>
      <c r="D79" s="482" t="s">
        <v>40</v>
      </c>
      <c r="E79" s="57">
        <v>2005</v>
      </c>
      <c r="F79" s="55" t="s">
        <v>220</v>
      </c>
      <c r="G79" s="267">
        <v>0</v>
      </c>
      <c r="H79" s="12">
        <v>24</v>
      </c>
      <c r="I79" s="459">
        <v>0</v>
      </c>
      <c r="J79" s="494">
        <v>4</v>
      </c>
      <c r="K79" s="449">
        <v>89.42</v>
      </c>
      <c r="L79" s="451">
        <v>9</v>
      </c>
      <c r="M79" s="495">
        <v>56.77</v>
      </c>
      <c r="N79" s="491">
        <v>146.19</v>
      </c>
      <c r="P79" s="277"/>
      <c r="Q79" s="277"/>
      <c r="R79" s="277"/>
    </row>
    <row r="80" spans="1:14" ht="15.75">
      <c r="A80" s="173">
        <v>7</v>
      </c>
      <c r="B80" s="15" t="s">
        <v>130</v>
      </c>
      <c r="C80" s="204" t="s">
        <v>87</v>
      </c>
      <c r="D80" s="482" t="s">
        <v>40</v>
      </c>
      <c r="E80" s="363">
        <v>2005</v>
      </c>
      <c r="F80" s="55">
        <v>14</v>
      </c>
      <c r="G80" s="267">
        <v>0</v>
      </c>
      <c r="H80" s="12">
        <v>38</v>
      </c>
      <c r="I80" s="459">
        <v>0</v>
      </c>
      <c r="J80" s="494">
        <v>14</v>
      </c>
      <c r="K80" s="449">
        <v>64.32</v>
      </c>
      <c r="L80" s="618">
        <v>3</v>
      </c>
      <c r="M80" s="495">
        <v>79.06</v>
      </c>
      <c r="N80" s="490">
        <v>143.38</v>
      </c>
    </row>
    <row r="81" spans="1:18" ht="15.75">
      <c r="A81" s="173">
        <v>8</v>
      </c>
      <c r="B81" s="15" t="s">
        <v>1011</v>
      </c>
      <c r="C81" s="204" t="s">
        <v>79</v>
      </c>
      <c r="D81" s="482" t="s">
        <v>84</v>
      </c>
      <c r="E81" s="57">
        <v>2006</v>
      </c>
      <c r="F81" s="55">
        <v>34</v>
      </c>
      <c r="G81" s="267">
        <v>0</v>
      </c>
      <c r="H81" s="12">
        <v>7</v>
      </c>
      <c r="I81" s="459">
        <v>22.8</v>
      </c>
      <c r="J81" s="494">
        <v>7</v>
      </c>
      <c r="K81" s="449">
        <v>83.21</v>
      </c>
      <c r="L81" s="451">
        <v>12</v>
      </c>
      <c r="M81" s="495">
        <v>37.18</v>
      </c>
      <c r="N81" s="490">
        <v>143.19</v>
      </c>
      <c r="P81" s="277"/>
      <c r="Q81" s="277"/>
      <c r="R81" s="277"/>
    </row>
    <row r="82" spans="1:20" ht="15.75">
      <c r="A82" s="173">
        <v>9</v>
      </c>
      <c r="B82" s="15" t="s">
        <v>141</v>
      </c>
      <c r="C82" s="204" t="s">
        <v>121</v>
      </c>
      <c r="D82" s="482" t="s">
        <v>40</v>
      </c>
      <c r="E82" s="57">
        <v>2006</v>
      </c>
      <c r="F82" s="613">
        <v>3</v>
      </c>
      <c r="G82" s="267">
        <v>75.35</v>
      </c>
      <c r="H82" s="608">
        <v>3</v>
      </c>
      <c r="I82" s="459">
        <v>62.29</v>
      </c>
      <c r="J82" s="133"/>
      <c r="K82" s="38"/>
      <c r="L82" s="37"/>
      <c r="M82" s="62"/>
      <c r="N82" s="492">
        <v>137.64</v>
      </c>
      <c r="P82" s="453"/>
      <c r="Q82" s="453"/>
      <c r="R82" s="453"/>
      <c r="S82" s="454"/>
      <c r="T82" s="454"/>
    </row>
    <row r="83" spans="1:18" ht="15.75">
      <c r="A83" s="173">
        <v>10</v>
      </c>
      <c r="B83" s="476" t="s">
        <v>1165</v>
      </c>
      <c r="C83" s="479" t="s">
        <v>87</v>
      </c>
      <c r="D83" s="482" t="s">
        <v>40</v>
      </c>
      <c r="E83" s="57">
        <v>2005</v>
      </c>
      <c r="F83" s="176"/>
      <c r="G83" s="38"/>
      <c r="H83" s="122"/>
      <c r="I83" s="489"/>
      <c r="J83" s="494">
        <v>11</v>
      </c>
      <c r="K83" s="449">
        <v>77.46</v>
      </c>
      <c r="L83" s="451">
        <v>10</v>
      </c>
      <c r="M83" s="495">
        <v>55.99</v>
      </c>
      <c r="N83" s="490">
        <v>133.45</v>
      </c>
      <c r="P83" s="277"/>
      <c r="Q83" s="277"/>
      <c r="R83" s="277"/>
    </row>
    <row r="84" spans="1:20" ht="15.75">
      <c r="A84" s="173">
        <v>11</v>
      </c>
      <c r="B84" s="15" t="s">
        <v>125</v>
      </c>
      <c r="C84" s="204" t="s">
        <v>81</v>
      </c>
      <c r="D84" s="482" t="s">
        <v>40</v>
      </c>
      <c r="E84" s="57">
        <v>2005</v>
      </c>
      <c r="F84" s="55">
        <v>28</v>
      </c>
      <c r="G84" s="267">
        <v>0</v>
      </c>
      <c r="H84" s="12">
        <v>8</v>
      </c>
      <c r="I84" s="459">
        <v>22.42</v>
      </c>
      <c r="J84" s="616">
        <v>3</v>
      </c>
      <c r="K84" s="449">
        <v>94.16</v>
      </c>
      <c r="L84" s="451">
        <v>15</v>
      </c>
      <c r="M84" s="495">
        <v>5.38</v>
      </c>
      <c r="N84" s="490">
        <v>121.96</v>
      </c>
      <c r="S84" s="143"/>
      <c r="T84" s="446"/>
    </row>
    <row r="85" spans="1:20" ht="15.75">
      <c r="A85" s="173">
        <v>12</v>
      </c>
      <c r="B85" s="15" t="s">
        <v>142</v>
      </c>
      <c r="C85" s="204" t="s">
        <v>121</v>
      </c>
      <c r="D85" s="482" t="s">
        <v>40</v>
      </c>
      <c r="E85" s="57">
        <v>2005</v>
      </c>
      <c r="F85" s="55">
        <v>4</v>
      </c>
      <c r="G85" s="267">
        <v>73.26</v>
      </c>
      <c r="H85" s="12">
        <v>4</v>
      </c>
      <c r="I85" s="459">
        <v>45.22</v>
      </c>
      <c r="J85" s="61"/>
      <c r="K85" s="38"/>
      <c r="L85" s="37"/>
      <c r="M85" s="62"/>
      <c r="N85" s="490">
        <v>118.48</v>
      </c>
      <c r="S85" s="143"/>
      <c r="T85" s="446"/>
    </row>
    <row r="86" spans="1:18" ht="15.75">
      <c r="A86" s="173">
        <v>13</v>
      </c>
      <c r="B86" s="476" t="s">
        <v>1166</v>
      </c>
      <c r="C86" s="479" t="s">
        <v>1158</v>
      </c>
      <c r="D86" s="482" t="s">
        <v>82</v>
      </c>
      <c r="E86" s="57">
        <v>2006</v>
      </c>
      <c r="F86" s="155"/>
      <c r="G86" s="51"/>
      <c r="H86" s="37"/>
      <c r="I86" s="488"/>
      <c r="J86" s="494">
        <v>12</v>
      </c>
      <c r="K86" s="449">
        <v>77.19</v>
      </c>
      <c r="L86" s="451">
        <v>13</v>
      </c>
      <c r="M86" s="495">
        <v>36.06</v>
      </c>
      <c r="N86" s="490">
        <v>113.25</v>
      </c>
      <c r="P86" s="277"/>
      <c r="Q86" s="277"/>
      <c r="R86" s="277"/>
    </row>
    <row r="87" spans="1:14" ht="15.75">
      <c r="A87" s="173">
        <v>14</v>
      </c>
      <c r="B87" s="15" t="s">
        <v>154</v>
      </c>
      <c r="C87" s="204" t="s">
        <v>1003</v>
      </c>
      <c r="D87" s="482" t="s">
        <v>82</v>
      </c>
      <c r="E87" s="57">
        <v>2005</v>
      </c>
      <c r="F87" s="55">
        <v>11</v>
      </c>
      <c r="G87" s="267">
        <v>14.93</v>
      </c>
      <c r="H87" s="12">
        <v>12</v>
      </c>
      <c r="I87" s="459">
        <v>0</v>
      </c>
      <c r="J87" s="494">
        <v>13</v>
      </c>
      <c r="K87" s="449">
        <v>69.16</v>
      </c>
      <c r="L87" s="37"/>
      <c r="M87" s="62"/>
      <c r="N87" s="491">
        <v>84.09</v>
      </c>
    </row>
    <row r="88" spans="1:14" ht="15.75">
      <c r="A88" s="173">
        <v>15</v>
      </c>
      <c r="B88" s="15" t="s">
        <v>140</v>
      </c>
      <c r="C88" s="204" t="s">
        <v>1002</v>
      </c>
      <c r="D88" s="482" t="s">
        <v>40</v>
      </c>
      <c r="E88" s="57">
        <v>2005</v>
      </c>
      <c r="F88" s="55">
        <v>16</v>
      </c>
      <c r="G88" s="267">
        <v>0</v>
      </c>
      <c r="H88" s="12">
        <v>34</v>
      </c>
      <c r="I88" s="459">
        <v>0</v>
      </c>
      <c r="J88" s="494">
        <v>5</v>
      </c>
      <c r="K88" s="449">
        <v>83.39</v>
      </c>
      <c r="L88" s="37"/>
      <c r="M88" s="62"/>
      <c r="N88" s="490">
        <v>83.39</v>
      </c>
    </row>
    <row r="89" spans="1:14" ht="15.75">
      <c r="A89" s="173">
        <v>16</v>
      </c>
      <c r="B89" s="476" t="s">
        <v>164</v>
      </c>
      <c r="C89" s="479" t="s">
        <v>1002</v>
      </c>
      <c r="D89" s="482"/>
      <c r="E89" s="57">
        <v>2006</v>
      </c>
      <c r="F89" s="176"/>
      <c r="G89" s="51"/>
      <c r="H89" s="37"/>
      <c r="I89" s="488"/>
      <c r="J89" s="494">
        <v>8</v>
      </c>
      <c r="K89" s="449">
        <v>80.84</v>
      </c>
      <c r="L89" s="37"/>
      <c r="M89" s="62"/>
      <c r="N89" s="490">
        <v>80.84</v>
      </c>
    </row>
    <row r="90" spans="1:14" ht="15.75">
      <c r="A90" s="173">
        <v>17</v>
      </c>
      <c r="B90" s="15" t="s">
        <v>150</v>
      </c>
      <c r="C90" s="204" t="s">
        <v>81</v>
      </c>
      <c r="D90" s="482" t="s">
        <v>84</v>
      </c>
      <c r="E90" s="57">
        <v>2005</v>
      </c>
      <c r="F90" s="55">
        <v>27</v>
      </c>
      <c r="G90" s="267">
        <v>0</v>
      </c>
      <c r="H90" s="12">
        <v>26</v>
      </c>
      <c r="I90" s="459">
        <v>0</v>
      </c>
      <c r="J90" s="494">
        <v>10</v>
      </c>
      <c r="K90" s="449">
        <v>78.92</v>
      </c>
      <c r="L90" s="451">
        <v>18</v>
      </c>
      <c r="M90" s="495">
        <v>0</v>
      </c>
      <c r="N90" s="491">
        <v>78.92</v>
      </c>
    </row>
    <row r="91" spans="1:14" ht="15.75">
      <c r="A91" s="173">
        <v>18</v>
      </c>
      <c r="B91" s="15" t="s">
        <v>136</v>
      </c>
      <c r="C91" s="204" t="s">
        <v>87</v>
      </c>
      <c r="D91" s="482" t="s">
        <v>84</v>
      </c>
      <c r="E91" s="57">
        <v>2006</v>
      </c>
      <c r="F91" s="55">
        <v>30</v>
      </c>
      <c r="G91" s="267">
        <v>0</v>
      </c>
      <c r="H91" s="12">
        <v>20</v>
      </c>
      <c r="I91" s="459">
        <v>0</v>
      </c>
      <c r="J91" s="494" t="s">
        <v>220</v>
      </c>
      <c r="K91" s="449">
        <v>0</v>
      </c>
      <c r="L91" s="451">
        <v>5</v>
      </c>
      <c r="M91" s="495">
        <v>73.12</v>
      </c>
      <c r="N91" s="491">
        <v>73.12</v>
      </c>
    </row>
    <row r="92" spans="1:14" ht="15.75">
      <c r="A92" s="173">
        <v>19</v>
      </c>
      <c r="B92" s="476" t="s">
        <v>144</v>
      </c>
      <c r="C92" s="479" t="s">
        <v>87</v>
      </c>
      <c r="D92" s="482" t="s">
        <v>84</v>
      </c>
      <c r="E92" s="57">
        <v>2005</v>
      </c>
      <c r="F92" s="484"/>
      <c r="G92" s="39"/>
      <c r="H92" s="37"/>
      <c r="I92" s="487"/>
      <c r="J92" s="494">
        <v>22</v>
      </c>
      <c r="K92" s="449">
        <v>0</v>
      </c>
      <c r="L92" s="451">
        <v>8</v>
      </c>
      <c r="M92" s="495">
        <v>65.85</v>
      </c>
      <c r="N92" s="490">
        <v>65.85</v>
      </c>
    </row>
    <row r="93" spans="1:14" ht="15.75">
      <c r="A93" s="173">
        <v>20</v>
      </c>
      <c r="B93" s="15" t="s">
        <v>1014</v>
      </c>
      <c r="C93" s="204" t="s">
        <v>79</v>
      </c>
      <c r="D93" s="482"/>
      <c r="E93" s="57">
        <v>2006</v>
      </c>
      <c r="F93" s="55">
        <v>5</v>
      </c>
      <c r="G93" s="267">
        <v>65.51</v>
      </c>
      <c r="H93" s="12">
        <v>35</v>
      </c>
      <c r="I93" s="459">
        <v>0</v>
      </c>
      <c r="J93" s="61"/>
      <c r="K93" s="38"/>
      <c r="L93" s="37"/>
      <c r="M93" s="62"/>
      <c r="N93" s="490">
        <v>65.51</v>
      </c>
    </row>
    <row r="94" spans="1:14" ht="15.75">
      <c r="A94" s="173">
        <v>21</v>
      </c>
      <c r="B94" s="15" t="s">
        <v>1015</v>
      </c>
      <c r="C94" s="204" t="s">
        <v>79</v>
      </c>
      <c r="D94" s="482" t="s">
        <v>82</v>
      </c>
      <c r="E94" s="57">
        <v>2005</v>
      </c>
      <c r="F94" s="55">
        <v>8</v>
      </c>
      <c r="G94" s="267">
        <v>25.93</v>
      </c>
      <c r="H94" s="12" t="s">
        <v>220</v>
      </c>
      <c r="I94" s="459">
        <v>0</v>
      </c>
      <c r="J94" s="494">
        <v>19</v>
      </c>
      <c r="K94" s="449">
        <v>39.05</v>
      </c>
      <c r="L94" s="451">
        <v>19</v>
      </c>
      <c r="M94" s="495">
        <v>0</v>
      </c>
      <c r="N94" s="490">
        <v>64.98</v>
      </c>
    </row>
    <row r="95" spans="1:14" ht="15.75">
      <c r="A95" s="173">
        <v>22</v>
      </c>
      <c r="B95" s="15" t="s">
        <v>127</v>
      </c>
      <c r="C95" s="204" t="s">
        <v>87</v>
      </c>
      <c r="D95" s="482" t="s">
        <v>84</v>
      </c>
      <c r="E95" s="57">
        <v>2005</v>
      </c>
      <c r="F95" s="55">
        <v>29</v>
      </c>
      <c r="G95" s="267">
        <v>0</v>
      </c>
      <c r="H95" s="12">
        <v>11</v>
      </c>
      <c r="I95" s="459">
        <v>7.64</v>
      </c>
      <c r="J95" s="494">
        <v>15</v>
      </c>
      <c r="K95" s="449">
        <v>51.09</v>
      </c>
      <c r="L95" s="451">
        <v>17</v>
      </c>
      <c r="M95" s="495">
        <v>0</v>
      </c>
      <c r="N95" s="491">
        <v>58.73</v>
      </c>
    </row>
    <row r="96" spans="1:18" ht="15.75">
      <c r="A96" s="173">
        <v>23</v>
      </c>
      <c r="B96" s="15" t="s">
        <v>1064</v>
      </c>
      <c r="C96" s="204" t="s">
        <v>87</v>
      </c>
      <c r="D96" s="482" t="s">
        <v>82</v>
      </c>
      <c r="E96" s="57">
        <v>2006</v>
      </c>
      <c r="F96" s="55">
        <v>12</v>
      </c>
      <c r="G96" s="267">
        <v>8.45</v>
      </c>
      <c r="H96" s="12">
        <v>27</v>
      </c>
      <c r="I96" s="459">
        <v>0</v>
      </c>
      <c r="J96" s="494">
        <v>17</v>
      </c>
      <c r="K96" s="449">
        <v>45.35</v>
      </c>
      <c r="L96" s="451">
        <v>23</v>
      </c>
      <c r="M96" s="495">
        <v>0</v>
      </c>
      <c r="N96" s="491">
        <v>53.8</v>
      </c>
      <c r="P96" s="277"/>
      <c r="Q96" s="277"/>
      <c r="R96" s="277"/>
    </row>
    <row r="97" spans="1:18" ht="15.75">
      <c r="A97" s="173">
        <v>24</v>
      </c>
      <c r="B97" s="15" t="s">
        <v>128</v>
      </c>
      <c r="C97" s="204" t="s">
        <v>1003</v>
      </c>
      <c r="D97" s="482" t="s">
        <v>82</v>
      </c>
      <c r="E97" s="57">
        <v>2007</v>
      </c>
      <c r="F97" s="55">
        <v>6</v>
      </c>
      <c r="G97" s="267">
        <v>51.5</v>
      </c>
      <c r="H97" s="12">
        <v>28</v>
      </c>
      <c r="I97" s="459">
        <v>0</v>
      </c>
      <c r="J97" s="61"/>
      <c r="K97" s="38"/>
      <c r="L97" s="37"/>
      <c r="M97" s="62"/>
      <c r="N97" s="491">
        <v>51.5</v>
      </c>
      <c r="P97" s="277"/>
      <c r="Q97" s="277"/>
      <c r="R97" s="277"/>
    </row>
    <row r="98" spans="1:18" ht="15.75">
      <c r="A98" s="173">
        <v>25</v>
      </c>
      <c r="B98" s="15" t="s">
        <v>123</v>
      </c>
      <c r="C98" s="204" t="s">
        <v>124</v>
      </c>
      <c r="D98" s="482" t="s">
        <v>40</v>
      </c>
      <c r="E98" s="57">
        <v>2006</v>
      </c>
      <c r="F98" s="55">
        <v>18</v>
      </c>
      <c r="G98" s="267">
        <v>0</v>
      </c>
      <c r="H98" s="12">
        <v>15</v>
      </c>
      <c r="I98" s="459">
        <v>0</v>
      </c>
      <c r="J98" s="494">
        <v>16</v>
      </c>
      <c r="K98" s="449">
        <v>50.46</v>
      </c>
      <c r="L98" s="451" t="s">
        <v>220</v>
      </c>
      <c r="M98" s="495">
        <v>0</v>
      </c>
      <c r="N98" s="490">
        <v>50.46</v>
      </c>
      <c r="P98" s="277"/>
      <c r="Q98" s="277"/>
      <c r="R98" s="277"/>
    </row>
    <row r="99" spans="1:18" ht="15.75">
      <c r="A99" s="173">
        <v>26</v>
      </c>
      <c r="B99" s="476" t="s">
        <v>1204</v>
      </c>
      <c r="C99" s="479" t="s">
        <v>1198</v>
      </c>
      <c r="D99" s="482"/>
      <c r="E99" s="57">
        <v>2005</v>
      </c>
      <c r="F99" s="55"/>
      <c r="G99" s="267"/>
      <c r="H99" s="12"/>
      <c r="I99" s="459"/>
      <c r="J99" s="61"/>
      <c r="K99" s="38"/>
      <c r="L99" s="451">
        <v>11</v>
      </c>
      <c r="M99" s="495">
        <v>47.93</v>
      </c>
      <c r="N99" s="491">
        <v>47.93</v>
      </c>
      <c r="P99" s="277"/>
      <c r="Q99" s="277"/>
      <c r="R99" s="277"/>
    </row>
    <row r="100" spans="1:18" ht="15.75">
      <c r="A100" s="173">
        <v>27</v>
      </c>
      <c r="B100" s="476" t="s">
        <v>1167</v>
      </c>
      <c r="C100" s="479" t="s">
        <v>79</v>
      </c>
      <c r="D100" s="482" t="s">
        <v>82</v>
      </c>
      <c r="E100" s="57">
        <v>2005</v>
      </c>
      <c r="F100" s="176"/>
      <c r="G100" s="51"/>
      <c r="H100" s="177"/>
      <c r="I100" s="488"/>
      <c r="J100" s="494">
        <v>18</v>
      </c>
      <c r="K100" s="449">
        <v>45.26</v>
      </c>
      <c r="L100" s="37"/>
      <c r="M100" s="62"/>
      <c r="N100" s="490">
        <v>45.26</v>
      </c>
      <c r="P100" s="277"/>
      <c r="Q100" s="277"/>
      <c r="R100" s="277"/>
    </row>
    <row r="101" spans="1:18" ht="15.75">
      <c r="A101" s="173">
        <v>28</v>
      </c>
      <c r="B101" s="15" t="s">
        <v>1012</v>
      </c>
      <c r="C101" s="204" t="s">
        <v>79</v>
      </c>
      <c r="D101" s="482" t="s">
        <v>82</v>
      </c>
      <c r="E101" s="57">
        <v>2006</v>
      </c>
      <c r="F101" s="55">
        <v>10</v>
      </c>
      <c r="G101" s="267">
        <v>15.63</v>
      </c>
      <c r="H101" s="12">
        <v>41</v>
      </c>
      <c r="I101" s="459">
        <v>0</v>
      </c>
      <c r="J101" s="494">
        <v>21</v>
      </c>
      <c r="K101" s="449">
        <v>24.18</v>
      </c>
      <c r="L101" s="451">
        <v>20</v>
      </c>
      <c r="M101" s="495">
        <v>0</v>
      </c>
      <c r="N101" s="490">
        <v>39.81</v>
      </c>
      <c r="P101" s="277"/>
      <c r="Q101" s="277"/>
      <c r="R101" s="277"/>
    </row>
    <row r="102" spans="1:18" ht="15.75">
      <c r="A102" s="173">
        <v>29</v>
      </c>
      <c r="B102" s="15" t="s">
        <v>1008</v>
      </c>
      <c r="C102" s="204" t="s">
        <v>81</v>
      </c>
      <c r="D102" s="482" t="s">
        <v>84</v>
      </c>
      <c r="E102" s="57">
        <v>2006</v>
      </c>
      <c r="F102" s="55">
        <v>7</v>
      </c>
      <c r="G102" s="267">
        <v>29.63</v>
      </c>
      <c r="H102" s="12">
        <v>10</v>
      </c>
      <c r="I102" s="459">
        <v>8.92</v>
      </c>
      <c r="J102" s="61"/>
      <c r="K102" s="38"/>
      <c r="L102" s="37"/>
      <c r="M102" s="62"/>
      <c r="N102" s="491">
        <v>38.55</v>
      </c>
      <c r="P102" s="277"/>
      <c r="Q102" s="277"/>
      <c r="R102" s="277"/>
    </row>
    <row r="103" spans="1:18" ht="15.75">
      <c r="A103" s="173">
        <v>30</v>
      </c>
      <c r="B103" s="476" t="s">
        <v>1168</v>
      </c>
      <c r="C103" s="479" t="s">
        <v>79</v>
      </c>
      <c r="D103" s="482" t="s">
        <v>84</v>
      </c>
      <c r="E103" s="57">
        <v>2006</v>
      </c>
      <c r="F103" s="176"/>
      <c r="G103" s="51"/>
      <c r="H103" s="178"/>
      <c r="I103" s="488"/>
      <c r="J103" s="494">
        <v>20</v>
      </c>
      <c r="K103" s="449">
        <v>34.95</v>
      </c>
      <c r="L103" s="451" t="s">
        <v>220</v>
      </c>
      <c r="M103" s="495">
        <v>0</v>
      </c>
      <c r="N103" s="490">
        <v>34.95</v>
      </c>
      <c r="P103" s="277"/>
      <c r="Q103" s="277"/>
      <c r="R103" s="277"/>
    </row>
    <row r="104" spans="1:18" ht="15.75">
      <c r="A104" s="173">
        <v>31</v>
      </c>
      <c r="B104" s="15" t="s">
        <v>131</v>
      </c>
      <c r="C104" s="204" t="s">
        <v>79</v>
      </c>
      <c r="D104" s="482" t="s">
        <v>84</v>
      </c>
      <c r="E104" s="57">
        <v>2007</v>
      </c>
      <c r="F104" s="55">
        <v>32</v>
      </c>
      <c r="G104" s="267">
        <v>0</v>
      </c>
      <c r="H104" s="12">
        <v>5</v>
      </c>
      <c r="I104" s="459">
        <v>29.68</v>
      </c>
      <c r="J104" s="61"/>
      <c r="K104" s="38"/>
      <c r="L104" s="179"/>
      <c r="M104" s="180"/>
      <c r="N104" s="491">
        <v>29.68</v>
      </c>
      <c r="P104" s="277"/>
      <c r="Q104" s="277"/>
      <c r="R104" s="277"/>
    </row>
    <row r="105" spans="1:18" ht="15.75">
      <c r="A105" s="173">
        <v>32</v>
      </c>
      <c r="B105" s="15" t="s">
        <v>159</v>
      </c>
      <c r="C105" s="204" t="s">
        <v>121</v>
      </c>
      <c r="D105" s="482" t="s">
        <v>40</v>
      </c>
      <c r="E105" s="57">
        <v>2006</v>
      </c>
      <c r="F105" s="55">
        <v>15</v>
      </c>
      <c r="G105" s="267">
        <v>0</v>
      </c>
      <c r="H105" s="12">
        <v>6</v>
      </c>
      <c r="I105" s="459">
        <v>29.3</v>
      </c>
      <c r="J105" s="61"/>
      <c r="K105" s="38"/>
      <c r="L105" s="37"/>
      <c r="M105" s="62"/>
      <c r="N105" s="491">
        <v>29.3</v>
      </c>
      <c r="P105" s="277"/>
      <c r="Q105" s="277"/>
      <c r="R105" s="277"/>
    </row>
    <row r="106" spans="1:18" ht="15.75">
      <c r="A106" s="173">
        <v>33</v>
      </c>
      <c r="B106" s="15" t="s">
        <v>129</v>
      </c>
      <c r="C106" s="204" t="s">
        <v>87</v>
      </c>
      <c r="D106" s="482" t="s">
        <v>40</v>
      </c>
      <c r="E106" s="57">
        <v>2006</v>
      </c>
      <c r="F106" s="55">
        <v>9</v>
      </c>
      <c r="G106" s="267">
        <v>24.54</v>
      </c>
      <c r="H106" s="12">
        <v>36</v>
      </c>
      <c r="I106" s="459">
        <v>0</v>
      </c>
      <c r="J106" s="61"/>
      <c r="K106" s="38"/>
      <c r="L106" s="37"/>
      <c r="M106" s="62"/>
      <c r="N106" s="490">
        <v>24.54</v>
      </c>
      <c r="P106" s="277"/>
      <c r="Q106" s="277"/>
      <c r="R106" s="277"/>
    </row>
    <row r="107" spans="1:14" ht="15.75">
      <c r="A107" s="173">
        <v>34</v>
      </c>
      <c r="B107" s="15" t="s">
        <v>161</v>
      </c>
      <c r="C107" s="204" t="s">
        <v>121</v>
      </c>
      <c r="D107" s="482" t="s">
        <v>82</v>
      </c>
      <c r="E107" s="57">
        <v>2007</v>
      </c>
      <c r="F107" s="55">
        <v>17</v>
      </c>
      <c r="G107" s="267">
        <v>0</v>
      </c>
      <c r="H107" s="12">
        <v>9</v>
      </c>
      <c r="I107" s="459">
        <v>12.99</v>
      </c>
      <c r="J107" s="61"/>
      <c r="K107" s="38"/>
      <c r="L107" s="451" t="s">
        <v>220</v>
      </c>
      <c r="M107" s="495">
        <v>0</v>
      </c>
      <c r="N107" s="490">
        <v>12.99</v>
      </c>
    </row>
    <row r="108" spans="1:18" ht="15.75">
      <c r="A108" s="173">
        <v>35</v>
      </c>
      <c r="B108" s="15" t="s">
        <v>148</v>
      </c>
      <c r="C108" s="204" t="s">
        <v>124</v>
      </c>
      <c r="D108" s="482" t="s">
        <v>82</v>
      </c>
      <c r="E108" s="57">
        <v>2006</v>
      </c>
      <c r="F108" s="55">
        <v>37</v>
      </c>
      <c r="G108" s="267">
        <v>0</v>
      </c>
      <c r="H108" s="12">
        <v>30</v>
      </c>
      <c r="I108" s="459">
        <v>0</v>
      </c>
      <c r="J108" s="494" t="s">
        <v>220</v>
      </c>
      <c r="K108" s="449">
        <v>0</v>
      </c>
      <c r="L108" s="451">
        <v>14</v>
      </c>
      <c r="M108" s="495">
        <v>5.6</v>
      </c>
      <c r="N108" s="491">
        <v>5.6</v>
      </c>
      <c r="P108" s="277"/>
      <c r="Q108" s="277"/>
      <c r="R108" s="277"/>
    </row>
    <row r="109" spans="1:18" ht="15.75">
      <c r="A109" s="173">
        <v>36</v>
      </c>
      <c r="B109" s="15" t="s">
        <v>1066</v>
      </c>
      <c r="C109" s="204" t="s">
        <v>81</v>
      </c>
      <c r="D109" s="482" t="s">
        <v>82</v>
      </c>
      <c r="E109" s="57">
        <v>2005</v>
      </c>
      <c r="F109" s="55">
        <v>24</v>
      </c>
      <c r="G109" s="267">
        <v>0</v>
      </c>
      <c r="H109" s="12">
        <v>37</v>
      </c>
      <c r="I109" s="459">
        <v>0</v>
      </c>
      <c r="J109" s="494">
        <v>24</v>
      </c>
      <c r="K109" s="449">
        <v>0</v>
      </c>
      <c r="L109" s="451">
        <v>16</v>
      </c>
      <c r="M109" s="495">
        <v>2.58</v>
      </c>
      <c r="N109" s="490">
        <v>2.58</v>
      </c>
      <c r="P109" s="277"/>
      <c r="Q109" s="277"/>
      <c r="R109" s="277"/>
    </row>
    <row r="110" spans="1:18" ht="15.75">
      <c r="A110" s="173">
        <v>37</v>
      </c>
      <c r="B110" s="15" t="s">
        <v>133</v>
      </c>
      <c r="C110" s="204" t="s">
        <v>79</v>
      </c>
      <c r="D110" s="482" t="s">
        <v>82</v>
      </c>
      <c r="E110" s="57">
        <v>2006</v>
      </c>
      <c r="F110" s="55">
        <v>13</v>
      </c>
      <c r="G110" s="267">
        <v>1.04</v>
      </c>
      <c r="H110" s="12">
        <f>13</f>
        <v>13</v>
      </c>
      <c r="I110" s="459">
        <v>0</v>
      </c>
      <c r="J110" s="61"/>
      <c r="K110" s="38"/>
      <c r="L110" s="37"/>
      <c r="M110" s="62"/>
      <c r="N110" s="491">
        <v>1.04</v>
      </c>
      <c r="P110" s="277"/>
      <c r="Q110" s="277"/>
      <c r="R110" s="277"/>
    </row>
    <row r="111" spans="1:18" ht="15.75">
      <c r="A111" s="173">
        <v>38</v>
      </c>
      <c r="B111" s="15" t="s">
        <v>1013</v>
      </c>
      <c r="C111" s="204" t="s">
        <v>79</v>
      </c>
      <c r="D111" s="482" t="s">
        <v>82</v>
      </c>
      <c r="E111" s="57">
        <v>2007</v>
      </c>
      <c r="F111" s="55" t="s">
        <v>220</v>
      </c>
      <c r="G111" s="267">
        <v>0</v>
      </c>
      <c r="H111" s="12">
        <v>21</v>
      </c>
      <c r="I111" s="459">
        <v>0</v>
      </c>
      <c r="J111" s="61"/>
      <c r="K111" s="38"/>
      <c r="L111" s="37"/>
      <c r="M111" s="62"/>
      <c r="N111" s="490">
        <v>0</v>
      </c>
      <c r="P111" s="277"/>
      <c r="Q111" s="277"/>
      <c r="R111" s="277"/>
    </row>
    <row r="112" spans="1:18" ht="15.75">
      <c r="A112" s="173">
        <v>39</v>
      </c>
      <c r="B112" s="476" t="s">
        <v>1170</v>
      </c>
      <c r="C112" s="479" t="s">
        <v>87</v>
      </c>
      <c r="D112" s="482"/>
      <c r="E112" s="57">
        <v>2005</v>
      </c>
      <c r="F112" s="484"/>
      <c r="G112" s="39"/>
      <c r="H112" s="37"/>
      <c r="I112" s="487"/>
      <c r="J112" s="494">
        <v>26</v>
      </c>
      <c r="K112" s="449">
        <v>0</v>
      </c>
      <c r="L112" s="451">
        <v>26</v>
      </c>
      <c r="M112" s="495">
        <v>0</v>
      </c>
      <c r="N112" s="490">
        <v>0</v>
      </c>
      <c r="P112" s="277"/>
      <c r="Q112" s="277"/>
      <c r="R112" s="277"/>
    </row>
    <row r="113" spans="1:18" ht="15.75">
      <c r="A113" s="173">
        <v>40</v>
      </c>
      <c r="B113" s="476" t="s">
        <v>1171</v>
      </c>
      <c r="C113" s="479" t="s">
        <v>79</v>
      </c>
      <c r="D113" s="482" t="s">
        <v>82</v>
      </c>
      <c r="E113" s="57">
        <v>2006</v>
      </c>
      <c r="F113" s="106"/>
      <c r="G113" s="39"/>
      <c r="H113" s="37"/>
      <c r="I113" s="487"/>
      <c r="J113" s="494">
        <v>27</v>
      </c>
      <c r="K113" s="449">
        <v>0</v>
      </c>
      <c r="L113" s="451" t="s">
        <v>220</v>
      </c>
      <c r="M113" s="495">
        <v>0</v>
      </c>
      <c r="N113" s="490">
        <v>0</v>
      </c>
      <c r="P113" s="277"/>
      <c r="Q113" s="277"/>
      <c r="R113" s="277"/>
    </row>
    <row r="114" spans="1:18" ht="15.75">
      <c r="A114" s="173">
        <v>41</v>
      </c>
      <c r="B114" s="15" t="s">
        <v>153</v>
      </c>
      <c r="C114" s="204" t="s">
        <v>124</v>
      </c>
      <c r="D114" s="482" t="s">
        <v>82</v>
      </c>
      <c r="E114" s="57">
        <v>2005</v>
      </c>
      <c r="F114" s="55">
        <v>33</v>
      </c>
      <c r="G114" s="267">
        <v>0</v>
      </c>
      <c r="H114" s="12">
        <v>32</v>
      </c>
      <c r="I114" s="459">
        <v>0</v>
      </c>
      <c r="J114" s="61"/>
      <c r="K114" s="38"/>
      <c r="L114" s="37"/>
      <c r="M114" s="62"/>
      <c r="N114" s="490">
        <v>0</v>
      </c>
      <c r="P114" s="277"/>
      <c r="Q114" s="277"/>
      <c r="R114" s="277"/>
    </row>
    <row r="115" spans="1:18" ht="15.75">
      <c r="A115" s="173">
        <v>42</v>
      </c>
      <c r="B115" s="15" t="s">
        <v>1010</v>
      </c>
      <c r="C115" s="204" t="s">
        <v>79</v>
      </c>
      <c r="D115" s="482" t="s">
        <v>84</v>
      </c>
      <c r="E115" s="57">
        <v>2006</v>
      </c>
      <c r="F115" s="55">
        <v>38</v>
      </c>
      <c r="G115" s="267">
        <v>0</v>
      </c>
      <c r="H115" s="37"/>
      <c r="I115" s="488"/>
      <c r="J115" s="61"/>
      <c r="K115" s="38"/>
      <c r="L115" s="37"/>
      <c r="M115" s="62"/>
      <c r="N115" s="492">
        <v>0</v>
      </c>
      <c r="P115" s="277"/>
      <c r="Q115" s="277"/>
      <c r="R115" s="277"/>
    </row>
    <row r="116" spans="1:18" ht="15.75">
      <c r="A116" s="173">
        <v>43</v>
      </c>
      <c r="B116" s="15" t="s">
        <v>157</v>
      </c>
      <c r="C116" s="204" t="s">
        <v>94</v>
      </c>
      <c r="D116" s="482"/>
      <c r="E116" s="57">
        <v>2007</v>
      </c>
      <c r="F116" s="55" t="s">
        <v>220</v>
      </c>
      <c r="G116" s="267">
        <v>0</v>
      </c>
      <c r="H116" s="12">
        <v>39</v>
      </c>
      <c r="I116" s="459">
        <v>0</v>
      </c>
      <c r="J116" s="61"/>
      <c r="K116" s="38"/>
      <c r="L116" s="37"/>
      <c r="M116" s="62"/>
      <c r="N116" s="491">
        <v>0</v>
      </c>
      <c r="P116" s="277"/>
      <c r="Q116" s="277"/>
      <c r="R116" s="277"/>
    </row>
    <row r="117" spans="1:17" ht="15.75">
      <c r="A117" s="173">
        <v>44</v>
      </c>
      <c r="B117" s="15" t="s">
        <v>1009</v>
      </c>
      <c r="C117" s="204" t="s">
        <v>81</v>
      </c>
      <c r="D117" s="482" t="s">
        <v>82</v>
      </c>
      <c r="E117" s="57">
        <v>2006</v>
      </c>
      <c r="F117" s="55">
        <v>19</v>
      </c>
      <c r="G117" s="267">
        <v>0</v>
      </c>
      <c r="H117" s="12">
        <v>22</v>
      </c>
      <c r="I117" s="459">
        <v>0</v>
      </c>
      <c r="J117" s="61"/>
      <c r="K117" s="38"/>
      <c r="L117" s="37"/>
      <c r="M117" s="62"/>
      <c r="N117" s="490">
        <v>0</v>
      </c>
      <c r="P117" s="277"/>
      <c r="Q117" s="277"/>
    </row>
    <row r="118" spans="1:14" ht="15.75">
      <c r="A118" s="173">
        <v>45</v>
      </c>
      <c r="B118" s="15" t="s">
        <v>152</v>
      </c>
      <c r="C118" s="204" t="s">
        <v>94</v>
      </c>
      <c r="D118" s="482"/>
      <c r="E118" s="57">
        <v>2006</v>
      </c>
      <c r="F118" s="55">
        <v>22</v>
      </c>
      <c r="G118" s="267">
        <v>0</v>
      </c>
      <c r="H118" s="12">
        <v>13</v>
      </c>
      <c r="I118" s="459">
        <v>0</v>
      </c>
      <c r="J118" s="61"/>
      <c r="K118" s="38"/>
      <c r="L118" s="37"/>
      <c r="M118" s="62"/>
      <c r="N118" s="491">
        <v>0</v>
      </c>
    </row>
    <row r="119" spans="1:14" ht="15.75">
      <c r="A119" s="173">
        <v>46</v>
      </c>
      <c r="B119" s="15" t="s">
        <v>158</v>
      </c>
      <c r="C119" s="204" t="s">
        <v>94</v>
      </c>
      <c r="D119" s="482"/>
      <c r="E119" s="57">
        <v>2006</v>
      </c>
      <c r="F119" s="55">
        <v>39</v>
      </c>
      <c r="G119" s="267">
        <v>0</v>
      </c>
      <c r="H119" s="12">
        <v>16</v>
      </c>
      <c r="I119" s="459">
        <v>0</v>
      </c>
      <c r="J119" s="61"/>
      <c r="K119" s="38"/>
      <c r="L119" s="37"/>
      <c r="M119" s="62"/>
      <c r="N119" s="491">
        <v>0</v>
      </c>
    </row>
    <row r="120" spans="1:14" ht="15.75">
      <c r="A120" s="173">
        <v>47</v>
      </c>
      <c r="B120" s="15" t="s">
        <v>1065</v>
      </c>
      <c r="C120" s="204" t="s">
        <v>1003</v>
      </c>
      <c r="D120" s="482" t="s">
        <v>84</v>
      </c>
      <c r="E120" s="57">
        <v>2007</v>
      </c>
      <c r="F120" s="55">
        <v>23</v>
      </c>
      <c r="G120" s="267">
        <v>0</v>
      </c>
      <c r="H120" s="12">
        <v>31</v>
      </c>
      <c r="I120" s="459">
        <v>0</v>
      </c>
      <c r="J120" s="61"/>
      <c r="K120" s="38"/>
      <c r="L120" s="37"/>
      <c r="M120" s="62"/>
      <c r="N120" s="491">
        <v>0</v>
      </c>
    </row>
    <row r="121" spans="1:14" ht="15.75">
      <c r="A121" s="173">
        <v>48</v>
      </c>
      <c r="B121" s="15" t="s">
        <v>1016</v>
      </c>
      <c r="C121" s="204" t="s">
        <v>87</v>
      </c>
      <c r="D121" s="482" t="s">
        <v>84</v>
      </c>
      <c r="E121" s="57">
        <v>2007</v>
      </c>
      <c r="F121" s="55">
        <v>26</v>
      </c>
      <c r="G121" s="267">
        <v>0</v>
      </c>
      <c r="H121" s="12">
        <v>33</v>
      </c>
      <c r="I121" s="459">
        <v>0</v>
      </c>
      <c r="J121" s="61"/>
      <c r="K121" s="38"/>
      <c r="L121" s="37"/>
      <c r="M121" s="62"/>
      <c r="N121" s="491">
        <v>0</v>
      </c>
    </row>
    <row r="122" spans="1:14" ht="15.75">
      <c r="A122" s="173">
        <v>49</v>
      </c>
      <c r="B122" s="476" t="s">
        <v>1175</v>
      </c>
      <c r="C122" s="479" t="s">
        <v>79</v>
      </c>
      <c r="D122" s="482" t="s">
        <v>82</v>
      </c>
      <c r="E122" s="57">
        <v>2006</v>
      </c>
      <c r="F122" s="484"/>
      <c r="G122" s="39"/>
      <c r="H122" s="37"/>
      <c r="I122" s="487"/>
      <c r="J122" s="494" t="s">
        <v>220</v>
      </c>
      <c r="K122" s="449">
        <v>0</v>
      </c>
      <c r="L122" s="37"/>
      <c r="M122" s="62"/>
      <c r="N122" s="490">
        <v>0</v>
      </c>
    </row>
    <row r="123" spans="1:14" ht="15.75">
      <c r="A123" s="173">
        <v>50</v>
      </c>
      <c r="B123" s="15" t="s">
        <v>160</v>
      </c>
      <c r="C123" s="204" t="s">
        <v>1003</v>
      </c>
      <c r="D123" s="482" t="s">
        <v>82</v>
      </c>
      <c r="E123" s="57">
        <v>2007</v>
      </c>
      <c r="F123" s="55">
        <v>35</v>
      </c>
      <c r="G123" s="267">
        <v>0</v>
      </c>
      <c r="H123" s="12">
        <v>23</v>
      </c>
      <c r="I123" s="459">
        <v>0</v>
      </c>
      <c r="J123" s="61"/>
      <c r="K123" s="38"/>
      <c r="L123" s="37"/>
      <c r="M123" s="62"/>
      <c r="N123" s="490">
        <v>0</v>
      </c>
    </row>
    <row r="124" spans="1:14" ht="15.75">
      <c r="A124" s="173">
        <v>51</v>
      </c>
      <c r="B124" s="15" t="s">
        <v>1069</v>
      </c>
      <c r="C124" s="204" t="s">
        <v>1060</v>
      </c>
      <c r="D124" s="482"/>
      <c r="E124" s="57">
        <v>2005</v>
      </c>
      <c r="F124" s="55">
        <v>40</v>
      </c>
      <c r="G124" s="267">
        <v>0</v>
      </c>
      <c r="H124" s="12">
        <v>18</v>
      </c>
      <c r="I124" s="459">
        <v>0</v>
      </c>
      <c r="J124" s="61"/>
      <c r="K124" s="38"/>
      <c r="L124" s="37"/>
      <c r="M124" s="62"/>
      <c r="N124" s="490">
        <v>0</v>
      </c>
    </row>
    <row r="125" spans="1:14" ht="15.75">
      <c r="A125" s="173">
        <v>52</v>
      </c>
      <c r="B125" s="476" t="s">
        <v>1169</v>
      </c>
      <c r="C125" s="479" t="s">
        <v>1156</v>
      </c>
      <c r="D125" s="482" t="s">
        <v>82</v>
      </c>
      <c r="E125" s="57">
        <v>2006</v>
      </c>
      <c r="F125" s="484"/>
      <c r="G125" s="39"/>
      <c r="H125" s="37"/>
      <c r="I125" s="487"/>
      <c r="J125" s="494">
        <v>25</v>
      </c>
      <c r="K125" s="449">
        <v>0</v>
      </c>
      <c r="L125" s="451">
        <v>24</v>
      </c>
      <c r="M125" s="495">
        <v>0</v>
      </c>
      <c r="N125" s="490">
        <v>0</v>
      </c>
    </row>
    <row r="126" spans="1:14" ht="15.75">
      <c r="A126" s="173">
        <v>53</v>
      </c>
      <c r="B126" s="15" t="s">
        <v>147</v>
      </c>
      <c r="C126" s="204" t="s">
        <v>121</v>
      </c>
      <c r="D126" s="482" t="s">
        <v>84</v>
      </c>
      <c r="E126" s="57">
        <v>2006</v>
      </c>
      <c r="F126" s="55">
        <v>20</v>
      </c>
      <c r="G126" s="267">
        <v>0</v>
      </c>
      <c r="H126" s="12">
        <v>17</v>
      </c>
      <c r="I126" s="459">
        <v>0</v>
      </c>
      <c r="J126" s="61"/>
      <c r="K126" s="38"/>
      <c r="L126" s="37"/>
      <c r="M126" s="62"/>
      <c r="N126" s="490">
        <v>0</v>
      </c>
    </row>
    <row r="127" spans="1:14" ht="15.75">
      <c r="A127" s="173">
        <v>54</v>
      </c>
      <c r="B127" s="15" t="s">
        <v>197</v>
      </c>
      <c r="C127" s="204" t="s">
        <v>1002</v>
      </c>
      <c r="D127" s="482" t="s">
        <v>82</v>
      </c>
      <c r="E127" s="485">
        <v>2004</v>
      </c>
      <c r="F127" s="55">
        <v>21</v>
      </c>
      <c r="G127" s="267">
        <v>0</v>
      </c>
      <c r="H127" s="12">
        <v>40</v>
      </c>
      <c r="I127" s="459">
        <v>0</v>
      </c>
      <c r="J127" s="61"/>
      <c r="K127" s="38"/>
      <c r="L127" s="37"/>
      <c r="M127" s="62"/>
      <c r="N127" s="490">
        <v>0</v>
      </c>
    </row>
    <row r="128" spans="1:14" ht="15.75">
      <c r="A128" s="173">
        <v>55</v>
      </c>
      <c r="B128" s="476" t="s">
        <v>1172</v>
      </c>
      <c r="C128" s="479" t="s">
        <v>79</v>
      </c>
      <c r="D128" s="482" t="s">
        <v>82</v>
      </c>
      <c r="E128" s="57">
        <v>2005</v>
      </c>
      <c r="F128" s="176"/>
      <c r="G128" s="51"/>
      <c r="H128" s="37"/>
      <c r="I128" s="488"/>
      <c r="J128" s="494" t="s">
        <v>220</v>
      </c>
      <c r="K128" s="449">
        <v>0</v>
      </c>
      <c r="L128" s="451">
        <v>25</v>
      </c>
      <c r="M128" s="495">
        <v>0</v>
      </c>
      <c r="N128" s="491">
        <v>0</v>
      </c>
    </row>
    <row r="129" spans="1:14" ht="15.75">
      <c r="A129" s="173">
        <v>56</v>
      </c>
      <c r="B129" s="15" t="s">
        <v>143</v>
      </c>
      <c r="C129" s="204" t="s">
        <v>121</v>
      </c>
      <c r="D129" s="482" t="s">
        <v>84</v>
      </c>
      <c r="E129" s="57">
        <v>2008</v>
      </c>
      <c r="F129" s="55">
        <v>25</v>
      </c>
      <c r="G129" s="267">
        <v>0</v>
      </c>
      <c r="H129" s="12">
        <v>19</v>
      </c>
      <c r="I129" s="459">
        <v>0</v>
      </c>
      <c r="J129" s="61"/>
      <c r="K129" s="38"/>
      <c r="L129" s="37"/>
      <c r="M129" s="62"/>
      <c r="N129" s="491">
        <v>0</v>
      </c>
    </row>
    <row r="130" spans="1:14" ht="15.75">
      <c r="A130" s="173">
        <v>57</v>
      </c>
      <c r="B130" s="476" t="s">
        <v>1174</v>
      </c>
      <c r="C130" s="479" t="s">
        <v>81</v>
      </c>
      <c r="D130" s="482" t="s">
        <v>82</v>
      </c>
      <c r="E130" s="57">
        <v>2005</v>
      </c>
      <c r="F130" s="484"/>
      <c r="G130" s="39"/>
      <c r="H130" s="37"/>
      <c r="I130" s="487"/>
      <c r="J130" s="494" t="s">
        <v>220</v>
      </c>
      <c r="K130" s="449">
        <v>0</v>
      </c>
      <c r="L130" s="451">
        <v>21</v>
      </c>
      <c r="M130" s="495">
        <v>0</v>
      </c>
      <c r="N130" s="491">
        <v>0</v>
      </c>
    </row>
    <row r="131" spans="1:14" ht="15.75">
      <c r="A131" s="173">
        <v>58</v>
      </c>
      <c r="B131" s="15" t="s">
        <v>1068</v>
      </c>
      <c r="C131" s="204" t="s">
        <v>1061</v>
      </c>
      <c r="D131" s="482"/>
      <c r="E131" s="57">
        <v>2006</v>
      </c>
      <c r="F131" s="55">
        <v>36</v>
      </c>
      <c r="G131" s="267">
        <v>0</v>
      </c>
      <c r="H131" s="12">
        <v>29</v>
      </c>
      <c r="I131" s="459">
        <v>0</v>
      </c>
      <c r="J131" s="61"/>
      <c r="K131" s="38"/>
      <c r="L131" s="451">
        <v>22</v>
      </c>
      <c r="M131" s="495">
        <v>0</v>
      </c>
      <c r="N131" s="491">
        <v>0</v>
      </c>
    </row>
    <row r="132" spans="1:14" ht="15.75">
      <c r="A132" s="173">
        <v>59</v>
      </c>
      <c r="B132" s="15" t="s">
        <v>1067</v>
      </c>
      <c r="C132" s="204" t="s">
        <v>1061</v>
      </c>
      <c r="D132" s="482"/>
      <c r="E132" s="57">
        <v>2005</v>
      </c>
      <c r="F132" s="55">
        <v>31</v>
      </c>
      <c r="G132" s="267">
        <v>0</v>
      </c>
      <c r="H132" s="12">
        <v>25</v>
      </c>
      <c r="I132" s="459">
        <v>0</v>
      </c>
      <c r="J132" s="494">
        <v>23</v>
      </c>
      <c r="K132" s="449">
        <v>0</v>
      </c>
      <c r="L132" s="37"/>
      <c r="M132" s="62"/>
      <c r="N132" s="491">
        <v>0</v>
      </c>
    </row>
    <row r="133" spans="1:14" ht="15.75">
      <c r="A133" s="173">
        <v>60</v>
      </c>
      <c r="B133" s="476" t="s">
        <v>134</v>
      </c>
      <c r="C133" s="479" t="s">
        <v>1003</v>
      </c>
      <c r="D133" s="482" t="s">
        <v>84</v>
      </c>
      <c r="E133" s="57">
        <v>2005</v>
      </c>
      <c r="F133" s="55"/>
      <c r="G133" s="267"/>
      <c r="H133" s="12"/>
      <c r="I133" s="459"/>
      <c r="J133" s="61"/>
      <c r="K133" s="38"/>
      <c r="L133" s="451" t="s">
        <v>220</v>
      </c>
      <c r="M133" s="495">
        <v>0</v>
      </c>
      <c r="N133" s="491">
        <v>0</v>
      </c>
    </row>
    <row r="134" spans="1:14" ht="15.75">
      <c r="A134" s="173">
        <v>61</v>
      </c>
      <c r="B134" s="476" t="s">
        <v>163</v>
      </c>
      <c r="C134" s="479" t="s">
        <v>1003</v>
      </c>
      <c r="D134" s="482" t="s">
        <v>82</v>
      </c>
      <c r="E134" s="57">
        <v>2006</v>
      </c>
      <c r="F134" s="55"/>
      <c r="G134" s="267"/>
      <c r="H134" s="12"/>
      <c r="I134" s="459"/>
      <c r="J134" s="61"/>
      <c r="K134" s="38"/>
      <c r="L134" s="451" t="s">
        <v>220</v>
      </c>
      <c r="M134" s="495">
        <v>0</v>
      </c>
      <c r="N134" s="491">
        <v>0</v>
      </c>
    </row>
    <row r="135" spans="1:14" ht="16.5" thickBot="1">
      <c r="A135" s="182">
        <v>62</v>
      </c>
      <c r="B135" s="477" t="s">
        <v>1206</v>
      </c>
      <c r="C135" s="480" t="s">
        <v>1198</v>
      </c>
      <c r="D135" s="483"/>
      <c r="E135" s="58">
        <v>2005</v>
      </c>
      <c r="F135" s="190"/>
      <c r="G135" s="156"/>
      <c r="H135" s="152"/>
      <c r="I135" s="161"/>
      <c r="J135" s="496"/>
      <c r="K135" s="156"/>
      <c r="L135" s="473" t="s">
        <v>220</v>
      </c>
      <c r="M135" s="497">
        <v>0</v>
      </c>
      <c r="N135" s="493">
        <v>0</v>
      </c>
    </row>
    <row r="136" spans="1:14" ht="15">
      <c r="A136" s="45"/>
      <c r="C136" s="34"/>
      <c r="D136" s="34"/>
      <c r="E136" s="45"/>
      <c r="F136" s="183"/>
      <c r="G136" s="183"/>
      <c r="H136" s="149"/>
      <c r="I136" s="184"/>
      <c r="J136" s="149"/>
      <c r="K136" s="184"/>
      <c r="L136" s="149"/>
      <c r="M136" s="184"/>
      <c r="N136" s="470"/>
    </row>
    <row r="137" spans="1:14" ht="24" thickBot="1">
      <c r="A137" s="523" t="s">
        <v>1323</v>
      </c>
      <c r="B137" s="523"/>
      <c r="C137" s="523"/>
      <c r="D137" s="523"/>
      <c r="E137" s="523"/>
      <c r="F137" s="523"/>
      <c r="G137" s="523"/>
      <c r="H137" s="523"/>
      <c r="I137" s="523"/>
      <c r="J137" s="523"/>
      <c r="K137" s="523"/>
      <c r="L137" s="523"/>
      <c r="M137" s="523"/>
      <c r="N137" s="523"/>
    </row>
    <row r="138" spans="1:14" ht="15.75" customHeight="1" thickBot="1">
      <c r="A138" s="591" t="s">
        <v>1287</v>
      </c>
      <c r="B138" s="594" t="s">
        <v>1288</v>
      </c>
      <c r="C138" s="597" t="s">
        <v>1290</v>
      </c>
      <c r="D138" s="600" t="s">
        <v>65</v>
      </c>
      <c r="E138" s="591" t="s">
        <v>1289</v>
      </c>
      <c r="F138" s="572" t="s">
        <v>1031</v>
      </c>
      <c r="G138" s="573"/>
      <c r="H138" s="573"/>
      <c r="I138" s="574"/>
      <c r="J138" s="572" t="s">
        <v>1278</v>
      </c>
      <c r="K138" s="573"/>
      <c r="L138" s="573"/>
      <c r="M138" s="574"/>
      <c r="N138" s="559" t="s">
        <v>527</v>
      </c>
    </row>
    <row r="139" spans="1:14" ht="15.75" thickBot="1">
      <c r="A139" s="592"/>
      <c r="B139" s="595"/>
      <c r="C139" s="598"/>
      <c r="D139" s="601"/>
      <c r="E139" s="592"/>
      <c r="F139" s="514" t="s">
        <v>1279</v>
      </c>
      <c r="G139" s="515"/>
      <c r="H139" s="515" t="s">
        <v>1280</v>
      </c>
      <c r="I139" s="575"/>
      <c r="J139" s="542" t="s">
        <v>1285</v>
      </c>
      <c r="K139" s="543"/>
      <c r="L139" s="544" t="s">
        <v>1286</v>
      </c>
      <c r="M139" s="578"/>
      <c r="N139" s="560"/>
    </row>
    <row r="140" spans="1:14" ht="15.75" thickBot="1">
      <c r="A140" s="593"/>
      <c r="B140" s="596"/>
      <c r="C140" s="599"/>
      <c r="D140" s="602"/>
      <c r="E140" s="593"/>
      <c r="F140" s="77" t="s">
        <v>54</v>
      </c>
      <c r="G140" s="78" t="s">
        <v>55</v>
      </c>
      <c r="H140" s="79" t="s">
        <v>54</v>
      </c>
      <c r="I140" s="80" t="s">
        <v>55</v>
      </c>
      <c r="J140" s="498" t="s">
        <v>54</v>
      </c>
      <c r="K140" s="499" t="s">
        <v>55</v>
      </c>
      <c r="L140" s="500" t="s">
        <v>54</v>
      </c>
      <c r="M140" s="505" t="s">
        <v>55</v>
      </c>
      <c r="N140" s="565"/>
    </row>
    <row r="141" spans="1:17" ht="16.5" customHeight="1">
      <c r="A141" s="185">
        <v>1</v>
      </c>
      <c r="B141" s="193" t="s">
        <v>90</v>
      </c>
      <c r="C141" s="203" t="s">
        <v>1002</v>
      </c>
      <c r="D141" s="81" t="s">
        <v>40</v>
      </c>
      <c r="E141" s="83">
        <v>2005</v>
      </c>
      <c r="F141" s="322">
        <v>5</v>
      </c>
      <c r="G141" s="311">
        <v>72.26</v>
      </c>
      <c r="H141" s="604">
        <v>2</v>
      </c>
      <c r="I141" s="323">
        <v>95.55</v>
      </c>
      <c r="J141" s="619">
        <v>1</v>
      </c>
      <c r="K141" s="448">
        <v>100</v>
      </c>
      <c r="L141" s="344">
        <v>11</v>
      </c>
      <c r="M141" s="506">
        <v>1.92</v>
      </c>
      <c r="N141" s="466">
        <v>267.81</v>
      </c>
      <c r="P141" s="277"/>
      <c r="Q141" s="455"/>
    </row>
    <row r="142" spans="1:17" ht="16.5" customHeight="1">
      <c r="A142" s="186">
        <v>2</v>
      </c>
      <c r="B142" s="15" t="s">
        <v>85</v>
      </c>
      <c r="C142" s="204" t="s">
        <v>81</v>
      </c>
      <c r="D142" s="57" t="s">
        <v>40</v>
      </c>
      <c r="E142" s="75">
        <v>2005</v>
      </c>
      <c r="F142" s="605">
        <v>3</v>
      </c>
      <c r="G142" s="267">
        <v>77.86</v>
      </c>
      <c r="H142" s="608">
        <v>1</v>
      </c>
      <c r="I142" s="324">
        <v>100</v>
      </c>
      <c r="J142" s="447">
        <v>10</v>
      </c>
      <c r="K142" s="449">
        <v>49.59</v>
      </c>
      <c r="L142" s="606">
        <v>2</v>
      </c>
      <c r="M142" s="465">
        <v>86.76</v>
      </c>
      <c r="N142" s="468">
        <v>264.62</v>
      </c>
      <c r="P142" s="277"/>
      <c r="Q142" s="455"/>
    </row>
    <row r="143" spans="1:17" ht="16.5" customHeight="1">
      <c r="A143" s="186">
        <v>3</v>
      </c>
      <c r="B143" s="15" t="s">
        <v>76</v>
      </c>
      <c r="C143" s="204" t="s">
        <v>1002</v>
      </c>
      <c r="D143" s="57" t="s">
        <v>40</v>
      </c>
      <c r="E143" s="75">
        <v>2005</v>
      </c>
      <c r="F143" s="605">
        <v>1</v>
      </c>
      <c r="G143" s="267">
        <v>100</v>
      </c>
      <c r="H143" s="608">
        <v>3</v>
      </c>
      <c r="I143" s="324">
        <v>90.49</v>
      </c>
      <c r="J143" s="447">
        <v>4</v>
      </c>
      <c r="K143" s="449">
        <v>69.9</v>
      </c>
      <c r="L143" s="266">
        <v>5</v>
      </c>
      <c r="M143" s="465">
        <v>70.36</v>
      </c>
      <c r="N143" s="468">
        <v>260.85</v>
      </c>
      <c r="P143" s="277"/>
      <c r="Q143" s="455"/>
    </row>
    <row r="144" spans="1:17" ht="16.5" customHeight="1">
      <c r="A144" s="186">
        <v>4</v>
      </c>
      <c r="B144" s="15" t="s">
        <v>88</v>
      </c>
      <c r="C144" s="204" t="s">
        <v>1003</v>
      </c>
      <c r="D144" s="57" t="s">
        <v>40</v>
      </c>
      <c r="E144" s="75">
        <v>2006</v>
      </c>
      <c r="F144" s="59" t="s">
        <v>220</v>
      </c>
      <c r="G144" s="267">
        <v>0</v>
      </c>
      <c r="H144" s="12">
        <v>4</v>
      </c>
      <c r="I144" s="324">
        <v>76.22</v>
      </c>
      <c r="J144" s="447">
        <v>5</v>
      </c>
      <c r="K144" s="449">
        <v>67.22</v>
      </c>
      <c r="L144" s="606">
        <v>3</v>
      </c>
      <c r="M144" s="465">
        <v>79.3</v>
      </c>
      <c r="N144" s="467">
        <v>222.74</v>
      </c>
      <c r="P144" s="277"/>
      <c r="Q144" s="455"/>
    </row>
    <row r="145" spans="1:17" ht="16.5" customHeight="1">
      <c r="A145" s="186">
        <v>5</v>
      </c>
      <c r="B145" s="15" t="s">
        <v>78</v>
      </c>
      <c r="C145" s="204" t="s">
        <v>79</v>
      </c>
      <c r="D145" s="57" t="s">
        <v>40</v>
      </c>
      <c r="E145" s="75">
        <v>2005</v>
      </c>
      <c r="F145" s="59">
        <v>7</v>
      </c>
      <c r="G145" s="267">
        <v>53.03</v>
      </c>
      <c r="H145" s="12">
        <v>6</v>
      </c>
      <c r="I145" s="324">
        <v>67.22</v>
      </c>
      <c r="J145" s="447">
        <v>12</v>
      </c>
      <c r="K145" s="449">
        <v>24.95</v>
      </c>
      <c r="L145" s="606">
        <v>1</v>
      </c>
      <c r="M145" s="465">
        <v>100</v>
      </c>
      <c r="N145" s="468">
        <v>220.25</v>
      </c>
      <c r="P145" s="277"/>
      <c r="Q145" s="455"/>
    </row>
    <row r="146" spans="1:18" ht="16.5" customHeight="1">
      <c r="A146" s="186">
        <v>6</v>
      </c>
      <c r="B146" s="15" t="s">
        <v>1041</v>
      </c>
      <c r="C146" s="204" t="s">
        <v>81</v>
      </c>
      <c r="D146" s="57" t="s">
        <v>82</v>
      </c>
      <c r="E146" s="75">
        <v>2005</v>
      </c>
      <c r="F146" s="605">
        <v>2</v>
      </c>
      <c r="G146" s="267">
        <v>96.74</v>
      </c>
      <c r="H146" s="12">
        <v>10</v>
      </c>
      <c r="I146" s="324">
        <v>54.4</v>
      </c>
      <c r="J146" s="447">
        <v>8</v>
      </c>
      <c r="K146" s="449">
        <v>65.15</v>
      </c>
      <c r="L146" s="37"/>
      <c r="M146" s="189"/>
      <c r="N146" s="468">
        <v>216.29</v>
      </c>
      <c r="P146" s="277"/>
      <c r="Q146" s="455"/>
      <c r="R146" s="250"/>
    </row>
    <row r="147" spans="1:14" ht="16.5" customHeight="1">
      <c r="A147" s="186">
        <v>7</v>
      </c>
      <c r="B147" s="15" t="s">
        <v>80</v>
      </c>
      <c r="C147" s="204" t="s">
        <v>81</v>
      </c>
      <c r="D147" s="57" t="s">
        <v>40</v>
      </c>
      <c r="E147" s="75">
        <v>2006</v>
      </c>
      <c r="F147" s="59">
        <v>6</v>
      </c>
      <c r="G147" s="267">
        <v>62.47</v>
      </c>
      <c r="H147" s="12">
        <v>8</v>
      </c>
      <c r="I147" s="324">
        <v>59.57</v>
      </c>
      <c r="J147" s="447">
        <v>9</v>
      </c>
      <c r="K147" s="449">
        <v>50.62</v>
      </c>
      <c r="L147" s="266">
        <v>7</v>
      </c>
      <c r="M147" s="465">
        <v>42.87</v>
      </c>
      <c r="N147" s="467">
        <v>172.66</v>
      </c>
    </row>
    <row r="148" spans="1:17" ht="16.5" customHeight="1">
      <c r="A148" s="186">
        <v>8</v>
      </c>
      <c r="B148" s="15" t="s">
        <v>98</v>
      </c>
      <c r="C148" s="204" t="s">
        <v>81</v>
      </c>
      <c r="D148" s="57" t="s">
        <v>82</v>
      </c>
      <c r="E148" s="75">
        <v>2006</v>
      </c>
      <c r="F148" s="59">
        <v>9</v>
      </c>
      <c r="G148" s="267">
        <v>48.37</v>
      </c>
      <c r="H148" s="12">
        <v>11</v>
      </c>
      <c r="I148" s="324">
        <v>53.67</v>
      </c>
      <c r="J148" s="447">
        <v>6</v>
      </c>
      <c r="K148" s="449">
        <v>67.11</v>
      </c>
      <c r="L148" s="37"/>
      <c r="M148" s="189"/>
      <c r="N148" s="468">
        <v>169.15</v>
      </c>
      <c r="P148" s="277"/>
      <c r="Q148" s="455"/>
    </row>
    <row r="149" spans="1:17" ht="16.5" customHeight="1">
      <c r="A149" s="186">
        <v>9</v>
      </c>
      <c r="B149" s="15" t="s">
        <v>83</v>
      </c>
      <c r="C149" s="204" t="s">
        <v>79</v>
      </c>
      <c r="D149" s="57" t="s">
        <v>84</v>
      </c>
      <c r="E149" s="75">
        <v>2006</v>
      </c>
      <c r="F149" s="59">
        <v>10</v>
      </c>
      <c r="G149" s="267">
        <v>36.13</v>
      </c>
      <c r="H149" s="12">
        <v>7</v>
      </c>
      <c r="I149" s="324">
        <v>64.94</v>
      </c>
      <c r="J149" s="447">
        <v>7</v>
      </c>
      <c r="K149" s="449">
        <v>65.46</v>
      </c>
      <c r="L149" s="266">
        <v>14</v>
      </c>
      <c r="M149" s="465">
        <v>0</v>
      </c>
      <c r="N149" s="468">
        <v>166.53</v>
      </c>
      <c r="P149" s="277"/>
      <c r="Q149" s="455"/>
    </row>
    <row r="150" spans="1:17" ht="16.5" customHeight="1">
      <c r="A150" s="186">
        <v>10</v>
      </c>
      <c r="B150" s="15" t="s">
        <v>91</v>
      </c>
      <c r="C150" s="204" t="s">
        <v>1003</v>
      </c>
      <c r="D150" s="57" t="s">
        <v>82</v>
      </c>
      <c r="E150" s="75">
        <v>2007</v>
      </c>
      <c r="F150" s="59">
        <v>4</v>
      </c>
      <c r="G150" s="267">
        <v>76.34</v>
      </c>
      <c r="H150" s="12">
        <v>12</v>
      </c>
      <c r="I150" s="324">
        <v>46.95</v>
      </c>
      <c r="J150" s="106"/>
      <c r="K150" s="38"/>
      <c r="L150" s="37"/>
      <c r="M150" s="189"/>
      <c r="N150" s="467">
        <v>123.29</v>
      </c>
      <c r="P150" s="277"/>
      <c r="Q150" s="455"/>
    </row>
    <row r="151" spans="1:17" ht="16.5" customHeight="1">
      <c r="A151" s="186">
        <v>11</v>
      </c>
      <c r="B151" s="476" t="s">
        <v>102</v>
      </c>
      <c r="C151" s="479" t="s">
        <v>81</v>
      </c>
      <c r="D151" s="482" t="s">
        <v>40</v>
      </c>
      <c r="E151" s="510">
        <v>2006</v>
      </c>
      <c r="F151" s="84"/>
      <c r="G151" s="51"/>
      <c r="H151" s="37"/>
      <c r="I151" s="105"/>
      <c r="J151" s="620">
        <v>3</v>
      </c>
      <c r="K151" s="449">
        <v>70.41</v>
      </c>
      <c r="L151" s="266">
        <v>8</v>
      </c>
      <c r="M151" s="465">
        <v>42.19</v>
      </c>
      <c r="N151" s="467">
        <v>112.6</v>
      </c>
      <c r="P151" s="277"/>
      <c r="Q151" s="455"/>
    </row>
    <row r="152" spans="1:17" ht="16.5" customHeight="1">
      <c r="A152" s="186">
        <v>12</v>
      </c>
      <c r="B152" s="15" t="s">
        <v>1044</v>
      </c>
      <c r="C152" s="204" t="s">
        <v>81</v>
      </c>
      <c r="D152" s="57" t="s">
        <v>82</v>
      </c>
      <c r="E152" s="75">
        <v>2006</v>
      </c>
      <c r="F152" s="59">
        <v>19</v>
      </c>
      <c r="G152" s="267">
        <v>0</v>
      </c>
      <c r="H152" s="12">
        <v>13</v>
      </c>
      <c r="I152" s="324">
        <v>37.23</v>
      </c>
      <c r="J152" s="447">
        <v>16</v>
      </c>
      <c r="K152" s="449">
        <v>0</v>
      </c>
      <c r="L152" s="266">
        <v>4</v>
      </c>
      <c r="M152" s="465">
        <v>71.04</v>
      </c>
      <c r="N152" s="467">
        <v>108.27</v>
      </c>
      <c r="P152" s="277"/>
      <c r="Q152" s="455"/>
    </row>
    <row r="153" spans="1:17" ht="16.5" customHeight="1">
      <c r="A153" s="186">
        <v>13</v>
      </c>
      <c r="B153" s="476" t="s">
        <v>92</v>
      </c>
      <c r="C153" s="479" t="s">
        <v>81</v>
      </c>
      <c r="D153" s="482" t="s">
        <v>40</v>
      </c>
      <c r="E153" s="510">
        <v>2005</v>
      </c>
      <c r="F153" s="133"/>
      <c r="G153" s="51"/>
      <c r="H153" s="37"/>
      <c r="I153" s="105"/>
      <c r="J153" s="620">
        <v>2</v>
      </c>
      <c r="K153" s="449">
        <v>70.52</v>
      </c>
      <c r="L153" s="266">
        <v>10</v>
      </c>
      <c r="M153" s="465">
        <v>23.19</v>
      </c>
      <c r="N153" s="468">
        <v>93.71</v>
      </c>
      <c r="P153" s="277"/>
      <c r="Q153" s="455"/>
    </row>
    <row r="154" spans="1:17" ht="16.5" customHeight="1">
      <c r="A154" s="186">
        <v>14</v>
      </c>
      <c r="B154" s="15" t="s">
        <v>1042</v>
      </c>
      <c r="C154" s="204" t="s">
        <v>1003</v>
      </c>
      <c r="D154" s="57" t="s">
        <v>82</v>
      </c>
      <c r="E154" s="75">
        <v>2007</v>
      </c>
      <c r="F154" s="59">
        <v>11</v>
      </c>
      <c r="G154" s="267">
        <v>27.04</v>
      </c>
      <c r="H154" s="12">
        <v>9</v>
      </c>
      <c r="I154" s="324">
        <v>56.36</v>
      </c>
      <c r="J154" s="106"/>
      <c r="K154" s="38"/>
      <c r="L154" s="37"/>
      <c r="M154" s="189"/>
      <c r="N154" s="468">
        <v>83.4</v>
      </c>
      <c r="P154" s="277"/>
      <c r="Q154" s="455"/>
    </row>
    <row r="155" spans="1:17" ht="16.5" customHeight="1">
      <c r="A155" s="186">
        <v>15</v>
      </c>
      <c r="B155" s="15" t="s">
        <v>97</v>
      </c>
      <c r="C155" s="204" t="s">
        <v>1003</v>
      </c>
      <c r="D155" s="57" t="s">
        <v>82</v>
      </c>
      <c r="E155" s="75">
        <v>2007</v>
      </c>
      <c r="F155" s="59">
        <v>12</v>
      </c>
      <c r="G155" s="267">
        <v>12.47</v>
      </c>
      <c r="H155" s="12">
        <v>5</v>
      </c>
      <c r="I155" s="324">
        <v>68.98</v>
      </c>
      <c r="J155" s="106"/>
      <c r="K155" s="38"/>
      <c r="L155" s="37"/>
      <c r="M155" s="189"/>
      <c r="N155" s="468">
        <v>81.45</v>
      </c>
      <c r="P155" s="277"/>
      <c r="Q155" s="455"/>
    </row>
    <row r="156" spans="1:17" ht="16.5" customHeight="1">
      <c r="A156" s="186">
        <v>16</v>
      </c>
      <c r="B156" s="476" t="s">
        <v>1154</v>
      </c>
      <c r="C156" s="479" t="s">
        <v>81</v>
      </c>
      <c r="D156" s="482" t="s">
        <v>84</v>
      </c>
      <c r="E156" s="510">
        <v>2006</v>
      </c>
      <c r="F156" s="84"/>
      <c r="G156" s="51"/>
      <c r="H156" s="37"/>
      <c r="I156" s="105"/>
      <c r="J156" s="447">
        <v>11</v>
      </c>
      <c r="K156" s="449">
        <v>46.91</v>
      </c>
      <c r="L156" s="266">
        <v>9</v>
      </c>
      <c r="M156" s="465">
        <v>24.1</v>
      </c>
      <c r="N156" s="468">
        <v>71.01</v>
      </c>
      <c r="P156" s="277"/>
      <c r="Q156" s="455"/>
    </row>
    <row r="157" spans="1:17" ht="16.5" customHeight="1">
      <c r="A157" s="186">
        <v>17</v>
      </c>
      <c r="B157" s="476" t="s">
        <v>1196</v>
      </c>
      <c r="C157" s="479" t="s">
        <v>79</v>
      </c>
      <c r="D157" s="508" t="s">
        <v>40</v>
      </c>
      <c r="E157" s="511">
        <v>2005</v>
      </c>
      <c r="F157" s="121"/>
      <c r="G157" s="37"/>
      <c r="H157" s="39"/>
      <c r="I157" s="63"/>
      <c r="J157" s="106"/>
      <c r="K157" s="38"/>
      <c r="L157" s="266">
        <v>6</v>
      </c>
      <c r="M157" s="465">
        <v>63.12</v>
      </c>
      <c r="N157" s="467">
        <v>63.12</v>
      </c>
      <c r="P157" s="277"/>
      <c r="Q157" s="455"/>
    </row>
    <row r="158" spans="1:17" ht="16.5" customHeight="1">
      <c r="A158" s="186">
        <v>18</v>
      </c>
      <c r="B158" s="15" t="s">
        <v>95</v>
      </c>
      <c r="C158" s="204" t="s">
        <v>87</v>
      </c>
      <c r="D158" s="57" t="s">
        <v>40</v>
      </c>
      <c r="E158" s="75">
        <v>2005</v>
      </c>
      <c r="F158" s="59">
        <v>8</v>
      </c>
      <c r="G158" s="267">
        <v>51.28</v>
      </c>
      <c r="H158" s="12">
        <v>16</v>
      </c>
      <c r="I158" s="324">
        <v>0</v>
      </c>
      <c r="J158" s="106"/>
      <c r="K158" s="38"/>
      <c r="L158" s="37"/>
      <c r="M158" s="189"/>
      <c r="N158" s="468">
        <v>51.28</v>
      </c>
      <c r="P158" s="277"/>
      <c r="Q158" s="455"/>
    </row>
    <row r="159" spans="1:14" ht="16.5" customHeight="1">
      <c r="A159" s="186">
        <v>19</v>
      </c>
      <c r="B159" s="15" t="s">
        <v>1006</v>
      </c>
      <c r="C159" s="204" t="s">
        <v>1003</v>
      </c>
      <c r="D159" s="57" t="s">
        <v>82</v>
      </c>
      <c r="E159" s="75">
        <v>2007</v>
      </c>
      <c r="F159" s="59">
        <v>14</v>
      </c>
      <c r="G159" s="267">
        <v>0</v>
      </c>
      <c r="H159" s="12">
        <v>14</v>
      </c>
      <c r="I159" s="324">
        <v>19.44</v>
      </c>
      <c r="J159" s="106"/>
      <c r="K159" s="38"/>
      <c r="L159" s="37"/>
      <c r="M159" s="189"/>
      <c r="N159" s="468">
        <v>19.44</v>
      </c>
    </row>
    <row r="160" spans="1:14" ht="16.5" customHeight="1">
      <c r="A160" s="186">
        <v>20</v>
      </c>
      <c r="B160" s="476" t="s">
        <v>96</v>
      </c>
      <c r="C160" s="479" t="s">
        <v>79</v>
      </c>
      <c r="D160" s="482" t="s">
        <v>84</v>
      </c>
      <c r="E160" s="510">
        <v>2005</v>
      </c>
      <c r="F160" s="84"/>
      <c r="G160" s="51"/>
      <c r="H160" s="37"/>
      <c r="I160" s="62"/>
      <c r="J160" s="447">
        <v>14</v>
      </c>
      <c r="K160" s="449">
        <v>0</v>
      </c>
      <c r="L160" s="266">
        <v>14</v>
      </c>
      <c r="M160" s="465">
        <v>0</v>
      </c>
      <c r="N160" s="468">
        <v>0</v>
      </c>
    </row>
    <row r="161" spans="1:17" ht="16.5" customHeight="1">
      <c r="A161" s="186">
        <v>21</v>
      </c>
      <c r="B161" s="15" t="s">
        <v>104</v>
      </c>
      <c r="C161" s="85"/>
      <c r="D161" s="167"/>
      <c r="E161" s="175"/>
      <c r="F161" s="133"/>
      <c r="G161" s="51"/>
      <c r="H161" s="12">
        <v>15</v>
      </c>
      <c r="I161" s="324">
        <v>0</v>
      </c>
      <c r="J161" s="106"/>
      <c r="K161" s="38"/>
      <c r="L161" s="188"/>
      <c r="M161" s="189"/>
      <c r="N161" s="468">
        <v>0</v>
      </c>
      <c r="P161" s="277"/>
      <c r="Q161" s="455"/>
    </row>
    <row r="162" spans="1:17" ht="16.5" customHeight="1">
      <c r="A162" s="186">
        <v>22</v>
      </c>
      <c r="B162" s="15" t="s">
        <v>1043</v>
      </c>
      <c r="C162" s="204" t="s">
        <v>87</v>
      </c>
      <c r="D162" s="57" t="s">
        <v>82</v>
      </c>
      <c r="E162" s="75">
        <v>2007</v>
      </c>
      <c r="F162" s="59">
        <v>13</v>
      </c>
      <c r="G162" s="267">
        <v>0</v>
      </c>
      <c r="H162" s="12" t="s">
        <v>220</v>
      </c>
      <c r="I162" s="324">
        <v>0</v>
      </c>
      <c r="J162" s="187"/>
      <c r="K162" s="38"/>
      <c r="L162" s="37"/>
      <c r="M162" s="189"/>
      <c r="N162" s="468">
        <v>0</v>
      </c>
      <c r="P162" s="277"/>
      <c r="Q162" s="455"/>
    </row>
    <row r="163" spans="1:14" ht="16.5" customHeight="1">
      <c r="A163" s="186">
        <v>23</v>
      </c>
      <c r="B163" s="476" t="s">
        <v>1162</v>
      </c>
      <c r="C163" s="479" t="s">
        <v>79</v>
      </c>
      <c r="D163" s="482" t="s">
        <v>82</v>
      </c>
      <c r="E163" s="510">
        <v>2006</v>
      </c>
      <c r="F163" s="84"/>
      <c r="G163" s="51"/>
      <c r="H163" s="37"/>
      <c r="I163" s="105"/>
      <c r="J163" s="447">
        <v>20</v>
      </c>
      <c r="K163" s="449">
        <v>0</v>
      </c>
      <c r="L163" s="37"/>
      <c r="M163" s="189"/>
      <c r="N163" s="467">
        <v>0</v>
      </c>
    </row>
    <row r="164" spans="1:14" ht="16.5" customHeight="1">
      <c r="A164" s="186">
        <v>24</v>
      </c>
      <c r="B164" s="476" t="s">
        <v>1163</v>
      </c>
      <c r="C164" s="479" t="s">
        <v>81</v>
      </c>
      <c r="D164" s="482"/>
      <c r="E164" s="510"/>
      <c r="F164" s="133"/>
      <c r="G164" s="51"/>
      <c r="H164" s="37"/>
      <c r="I164" s="62"/>
      <c r="J164" s="447">
        <v>21</v>
      </c>
      <c r="K164" s="449">
        <v>0</v>
      </c>
      <c r="L164" s="266" t="s">
        <v>220</v>
      </c>
      <c r="M164" s="465">
        <v>0</v>
      </c>
      <c r="N164" s="468">
        <v>0</v>
      </c>
    </row>
    <row r="165" spans="1:14" ht="16.5" customHeight="1">
      <c r="A165" s="186">
        <v>25</v>
      </c>
      <c r="B165" s="476" t="s">
        <v>1161</v>
      </c>
      <c r="C165" s="479" t="s">
        <v>79</v>
      </c>
      <c r="D165" s="482"/>
      <c r="E165" s="510">
        <v>2006</v>
      </c>
      <c r="F165" s="84"/>
      <c r="G165" s="51"/>
      <c r="H165" s="39"/>
      <c r="I165" s="132"/>
      <c r="J165" s="447">
        <v>19</v>
      </c>
      <c r="K165" s="449">
        <v>0</v>
      </c>
      <c r="L165" s="266" t="s">
        <v>220</v>
      </c>
      <c r="M165" s="465">
        <v>0</v>
      </c>
      <c r="N165" s="468">
        <v>0</v>
      </c>
    </row>
    <row r="166" spans="1:14" ht="16.5" customHeight="1">
      <c r="A166" s="186">
        <v>26</v>
      </c>
      <c r="B166" s="15" t="s">
        <v>116</v>
      </c>
      <c r="C166" s="204" t="s">
        <v>1002</v>
      </c>
      <c r="D166" s="57" t="s">
        <v>84</v>
      </c>
      <c r="E166" s="75">
        <v>2004</v>
      </c>
      <c r="F166" s="59">
        <v>17</v>
      </c>
      <c r="G166" s="267">
        <v>0</v>
      </c>
      <c r="H166" s="37"/>
      <c r="I166" s="62"/>
      <c r="J166" s="106"/>
      <c r="K166" s="38"/>
      <c r="L166" s="37"/>
      <c r="M166" s="189"/>
      <c r="N166" s="468">
        <v>0</v>
      </c>
    </row>
    <row r="167" spans="1:14" ht="16.5" customHeight="1">
      <c r="A167" s="186">
        <v>27</v>
      </c>
      <c r="B167" s="476" t="s">
        <v>1157</v>
      </c>
      <c r="C167" s="479" t="s">
        <v>1158</v>
      </c>
      <c r="D167" s="482"/>
      <c r="E167" s="510">
        <v>2006</v>
      </c>
      <c r="F167" s="84"/>
      <c r="G167" s="51"/>
      <c r="H167" s="37"/>
      <c r="I167" s="105"/>
      <c r="J167" s="447">
        <v>15</v>
      </c>
      <c r="K167" s="449">
        <v>0</v>
      </c>
      <c r="L167" s="37"/>
      <c r="M167" s="189"/>
      <c r="N167" s="467">
        <v>0</v>
      </c>
    </row>
    <row r="168" spans="1:14" ht="16.5" customHeight="1">
      <c r="A168" s="186">
        <v>28</v>
      </c>
      <c r="B168" s="15" t="s">
        <v>108</v>
      </c>
      <c r="C168" s="204" t="s">
        <v>1003</v>
      </c>
      <c r="D168" s="57" t="s">
        <v>82</v>
      </c>
      <c r="E168" s="75">
        <v>2007</v>
      </c>
      <c r="F168" s="59">
        <v>15</v>
      </c>
      <c r="G168" s="267">
        <v>0</v>
      </c>
      <c r="H168" s="12">
        <v>17</v>
      </c>
      <c r="I168" s="324">
        <v>0</v>
      </c>
      <c r="J168" s="106"/>
      <c r="K168" s="38"/>
      <c r="L168" s="37"/>
      <c r="M168" s="189"/>
      <c r="N168" s="468">
        <v>0</v>
      </c>
    </row>
    <row r="169" spans="1:14" ht="16.5" customHeight="1">
      <c r="A169" s="186">
        <v>29</v>
      </c>
      <c r="B169" s="476" t="s">
        <v>1164</v>
      </c>
      <c r="C169" s="479" t="s">
        <v>81</v>
      </c>
      <c r="D169" s="482"/>
      <c r="E169" s="510">
        <v>2006</v>
      </c>
      <c r="F169" s="133"/>
      <c r="G169" s="51"/>
      <c r="H169" s="37"/>
      <c r="I169" s="105"/>
      <c r="J169" s="447" t="s">
        <v>220</v>
      </c>
      <c r="K169" s="449">
        <v>0</v>
      </c>
      <c r="L169" s="266" t="s">
        <v>220</v>
      </c>
      <c r="M169" s="465">
        <v>0</v>
      </c>
      <c r="N169" s="467">
        <v>0</v>
      </c>
    </row>
    <row r="170" spans="1:14" ht="16.5" customHeight="1">
      <c r="A170" s="186">
        <v>30</v>
      </c>
      <c r="B170" s="476" t="s">
        <v>1155</v>
      </c>
      <c r="C170" s="479" t="s">
        <v>1156</v>
      </c>
      <c r="D170" s="482" t="s">
        <v>82</v>
      </c>
      <c r="E170" s="510">
        <v>2005</v>
      </c>
      <c r="F170" s="84"/>
      <c r="G170" s="51"/>
      <c r="H170" s="37"/>
      <c r="I170" s="105"/>
      <c r="J170" s="447">
        <v>13</v>
      </c>
      <c r="K170" s="449">
        <v>0</v>
      </c>
      <c r="L170" s="266" t="s">
        <v>220</v>
      </c>
      <c r="M170" s="465">
        <v>0</v>
      </c>
      <c r="N170" s="467">
        <v>0</v>
      </c>
    </row>
    <row r="171" spans="1:14" ht="16.5" customHeight="1">
      <c r="A171" s="186">
        <v>31</v>
      </c>
      <c r="B171" s="15" t="s">
        <v>100</v>
      </c>
      <c r="C171" s="204" t="s">
        <v>87</v>
      </c>
      <c r="D171" s="57" t="s">
        <v>82</v>
      </c>
      <c r="E171" s="75">
        <v>2007</v>
      </c>
      <c r="F171" s="59">
        <v>18</v>
      </c>
      <c r="G171" s="267">
        <v>0</v>
      </c>
      <c r="H171" s="12">
        <v>18</v>
      </c>
      <c r="I171" s="324">
        <v>0</v>
      </c>
      <c r="J171" s="106"/>
      <c r="K171" s="38"/>
      <c r="L171" s="37"/>
      <c r="M171" s="189"/>
      <c r="N171" s="467">
        <v>0</v>
      </c>
    </row>
    <row r="172" spans="1:14" ht="16.5" customHeight="1">
      <c r="A172" s="186">
        <v>32</v>
      </c>
      <c r="B172" s="15" t="s">
        <v>1005</v>
      </c>
      <c r="C172" s="204" t="s">
        <v>122</v>
      </c>
      <c r="D172" s="57"/>
      <c r="E172" s="75">
        <v>2007</v>
      </c>
      <c r="F172" s="59">
        <v>16</v>
      </c>
      <c r="G172" s="267">
        <v>0</v>
      </c>
      <c r="H172" s="12">
        <v>19</v>
      </c>
      <c r="I172" s="324">
        <v>0</v>
      </c>
      <c r="J172" s="106"/>
      <c r="K172" s="38"/>
      <c r="L172" s="37"/>
      <c r="M172" s="189"/>
      <c r="N172" s="467">
        <v>0</v>
      </c>
    </row>
    <row r="173" spans="1:14" ht="16.5" customHeight="1">
      <c r="A173" s="186">
        <v>33</v>
      </c>
      <c r="B173" s="476" t="s">
        <v>1159</v>
      </c>
      <c r="C173" s="479" t="s">
        <v>81</v>
      </c>
      <c r="D173" s="482"/>
      <c r="E173" s="510"/>
      <c r="F173" s="84"/>
      <c r="G173" s="51"/>
      <c r="H173" s="37"/>
      <c r="I173" s="62"/>
      <c r="J173" s="447">
        <v>17</v>
      </c>
      <c r="K173" s="449">
        <v>0</v>
      </c>
      <c r="L173" s="266" t="s">
        <v>220</v>
      </c>
      <c r="M173" s="465">
        <v>0</v>
      </c>
      <c r="N173" s="467">
        <v>0</v>
      </c>
    </row>
    <row r="174" spans="1:14" ht="16.5" customHeight="1">
      <c r="A174" s="186">
        <v>34</v>
      </c>
      <c r="B174" s="476" t="s">
        <v>1160</v>
      </c>
      <c r="C174" s="479" t="s">
        <v>87</v>
      </c>
      <c r="D174" s="482"/>
      <c r="E174" s="510">
        <v>2005</v>
      </c>
      <c r="F174" s="84"/>
      <c r="G174" s="51"/>
      <c r="H174" s="37"/>
      <c r="I174" s="105"/>
      <c r="J174" s="447">
        <v>18</v>
      </c>
      <c r="K174" s="449">
        <v>0</v>
      </c>
      <c r="L174" s="266">
        <v>16</v>
      </c>
      <c r="M174" s="465">
        <v>0</v>
      </c>
      <c r="N174" s="467">
        <v>0</v>
      </c>
    </row>
    <row r="175" spans="1:14" ht="16.5" customHeight="1">
      <c r="A175" s="186">
        <v>35</v>
      </c>
      <c r="B175" s="476" t="s">
        <v>1199</v>
      </c>
      <c r="C175" s="479" t="s">
        <v>1158</v>
      </c>
      <c r="D175" s="508" t="s">
        <v>82</v>
      </c>
      <c r="E175" s="511">
        <v>2006</v>
      </c>
      <c r="F175" s="68"/>
      <c r="G175" s="39"/>
      <c r="H175" s="39"/>
      <c r="I175" s="132"/>
      <c r="J175" s="106"/>
      <c r="K175" s="38"/>
      <c r="L175" s="266">
        <v>12</v>
      </c>
      <c r="M175" s="465">
        <v>0</v>
      </c>
      <c r="N175" s="467">
        <v>0</v>
      </c>
    </row>
    <row r="176" spans="1:14" ht="16.5" thickBot="1">
      <c r="A176" s="66">
        <v>36</v>
      </c>
      <c r="B176" s="477" t="s">
        <v>1200</v>
      </c>
      <c r="C176" s="480" t="s">
        <v>79</v>
      </c>
      <c r="D176" s="509" t="s">
        <v>82</v>
      </c>
      <c r="E176" s="512">
        <v>2006</v>
      </c>
      <c r="F176" s="157"/>
      <c r="G176" s="152"/>
      <c r="H176" s="151"/>
      <c r="I176" s="158"/>
      <c r="J176" s="190"/>
      <c r="K176" s="151"/>
      <c r="L176" s="313">
        <v>15</v>
      </c>
      <c r="M176" s="507">
        <v>0</v>
      </c>
      <c r="N176" s="469">
        <v>0</v>
      </c>
    </row>
  </sheetData>
  <sheetProtection/>
  <mergeCells count="52">
    <mergeCell ref="J138:M138"/>
    <mergeCell ref="F139:G139"/>
    <mergeCell ref="H139:I139"/>
    <mergeCell ref="J139:K139"/>
    <mergeCell ref="L139:M139"/>
    <mergeCell ref="A138:A140"/>
    <mergeCell ref="B138:B140"/>
    <mergeCell ref="C138:C140"/>
    <mergeCell ref="D138:D140"/>
    <mergeCell ref="E138:E140"/>
    <mergeCell ref="F138:I138"/>
    <mergeCell ref="F71:I71"/>
    <mergeCell ref="J71:M71"/>
    <mergeCell ref="F72:G72"/>
    <mergeCell ref="H72:I72"/>
    <mergeCell ref="J72:K72"/>
    <mergeCell ref="L72:M72"/>
    <mergeCell ref="J45:M45"/>
    <mergeCell ref="F46:G46"/>
    <mergeCell ref="H46:I46"/>
    <mergeCell ref="J46:K46"/>
    <mergeCell ref="L46:M46"/>
    <mergeCell ref="A71:A73"/>
    <mergeCell ref="B71:B73"/>
    <mergeCell ref="C71:C73"/>
    <mergeCell ref="D71:D73"/>
    <mergeCell ref="E71:E73"/>
    <mergeCell ref="A45:A47"/>
    <mergeCell ref="B45:B47"/>
    <mergeCell ref="C45:C47"/>
    <mergeCell ref="D45:D47"/>
    <mergeCell ref="E45:E47"/>
    <mergeCell ref="F45:I45"/>
    <mergeCell ref="D3:D5"/>
    <mergeCell ref="E3:E5"/>
    <mergeCell ref="F3:I3"/>
    <mergeCell ref="J3:M3"/>
    <mergeCell ref="N3:N5"/>
    <mergeCell ref="F4:G4"/>
    <mergeCell ref="H4:I4"/>
    <mergeCell ref="J4:K4"/>
    <mergeCell ref="L4:M4"/>
    <mergeCell ref="N45:N47"/>
    <mergeCell ref="N71:N73"/>
    <mergeCell ref="N138:N140"/>
    <mergeCell ref="A2:N2"/>
    <mergeCell ref="A44:N44"/>
    <mergeCell ref="A70:N70"/>
    <mergeCell ref="A137:N137"/>
    <mergeCell ref="A3:A5"/>
    <mergeCell ref="B3:B5"/>
    <mergeCell ref="C3:C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7.140625" style="8" customWidth="1"/>
    <col min="2" max="2" width="24.00390625" style="0" customWidth="1"/>
    <col min="3" max="3" width="19.57421875" style="0" customWidth="1"/>
    <col min="4" max="4" width="9.140625" style="8" customWidth="1"/>
    <col min="5" max="5" width="12.00390625" style="8" customWidth="1"/>
    <col min="6" max="6" width="9.140625" style="8" customWidth="1"/>
    <col min="8" max="8" width="9.140625" style="8" customWidth="1"/>
    <col min="10" max="10" width="9.140625" style="11" customWidth="1"/>
  </cols>
  <sheetData>
    <row r="2" spans="2:3" ht="18.75">
      <c r="B2" s="114" t="s">
        <v>1028</v>
      </c>
      <c r="C2" s="119" t="s">
        <v>1030</v>
      </c>
    </row>
    <row r="3" spans="2:3" ht="15.75">
      <c r="B3" s="116"/>
      <c r="C3" s="118">
        <v>43078</v>
      </c>
    </row>
    <row r="4" ht="21" customHeight="1">
      <c r="A4" s="3" t="s">
        <v>227</v>
      </c>
    </row>
    <row r="5" spans="1:9" ht="16.5">
      <c r="A5" s="7" t="s">
        <v>69</v>
      </c>
      <c r="B5" s="16" t="s">
        <v>70</v>
      </c>
      <c r="C5" s="16" t="s">
        <v>71</v>
      </c>
      <c r="D5" s="17" t="s">
        <v>198</v>
      </c>
      <c r="E5" s="17" t="s">
        <v>75</v>
      </c>
      <c r="F5" s="17" t="s">
        <v>48</v>
      </c>
      <c r="G5" s="30" t="s">
        <v>53</v>
      </c>
      <c r="H5" s="17" t="s">
        <v>48</v>
      </c>
      <c r="I5" s="30"/>
    </row>
    <row r="6" spans="1:9" ht="15.75">
      <c r="A6" s="2">
        <v>1</v>
      </c>
      <c r="B6" t="s">
        <v>228</v>
      </c>
      <c r="C6" t="s">
        <v>0</v>
      </c>
      <c r="D6" s="8">
        <v>2000</v>
      </c>
      <c r="E6" s="6">
        <v>0.01556712962962963</v>
      </c>
      <c r="F6" s="8">
        <v>1</v>
      </c>
      <c r="G6" s="31">
        <v>100</v>
      </c>
      <c r="H6" s="8">
        <v>1</v>
      </c>
      <c r="I6" s="31">
        <v>150</v>
      </c>
    </row>
    <row r="7" spans="1:9" ht="15.75">
      <c r="A7" s="2">
        <v>8</v>
      </c>
      <c r="B7" t="s">
        <v>6</v>
      </c>
      <c r="C7" t="s">
        <v>7</v>
      </c>
      <c r="D7" s="8">
        <v>2001</v>
      </c>
      <c r="E7" s="6">
        <v>0.017962962962962962</v>
      </c>
      <c r="F7" s="8">
        <v>8</v>
      </c>
      <c r="G7" s="31">
        <v>84.61</v>
      </c>
      <c r="H7" s="8">
        <v>8</v>
      </c>
      <c r="I7" s="31">
        <v>126.92</v>
      </c>
    </row>
    <row r="8" spans="1:9" ht="15.75">
      <c r="A8" s="2">
        <v>15</v>
      </c>
      <c r="B8" t="s">
        <v>8</v>
      </c>
      <c r="C8" t="s">
        <v>7</v>
      </c>
      <c r="D8" s="8">
        <v>2000</v>
      </c>
      <c r="E8" s="6">
        <v>0.01877314814814815</v>
      </c>
      <c r="F8" s="8">
        <v>15</v>
      </c>
      <c r="G8" s="31">
        <v>79.41</v>
      </c>
      <c r="H8" s="8">
        <v>15</v>
      </c>
      <c r="I8" s="31">
        <v>119.12</v>
      </c>
    </row>
    <row r="9" spans="1:9" ht="15.75">
      <c r="A9" s="2">
        <v>16</v>
      </c>
      <c r="B9" t="s">
        <v>9</v>
      </c>
      <c r="C9" t="s">
        <v>7</v>
      </c>
      <c r="D9" s="8">
        <v>2001</v>
      </c>
      <c r="E9" s="6">
        <v>0.018877314814814816</v>
      </c>
      <c r="F9" s="8">
        <v>16</v>
      </c>
      <c r="G9" s="31">
        <v>78.74</v>
      </c>
      <c r="H9" s="8">
        <v>16</v>
      </c>
      <c r="I9" s="31">
        <v>118.11</v>
      </c>
    </row>
    <row r="10" spans="1:9" ht="15.75">
      <c r="A10" s="2">
        <v>22</v>
      </c>
      <c r="B10" t="s">
        <v>10</v>
      </c>
      <c r="C10" t="s">
        <v>7</v>
      </c>
      <c r="D10" s="8">
        <v>2002</v>
      </c>
      <c r="E10" s="6">
        <v>0.019618055555555555</v>
      </c>
      <c r="F10" s="8">
        <v>22</v>
      </c>
      <c r="G10" s="31">
        <v>73.98</v>
      </c>
      <c r="H10" s="8">
        <v>22</v>
      </c>
      <c r="I10" s="31">
        <v>110.97</v>
      </c>
    </row>
    <row r="11" spans="1:9" ht="15.75">
      <c r="A11" s="2">
        <v>24</v>
      </c>
      <c r="B11" t="s">
        <v>11</v>
      </c>
      <c r="C11" t="s">
        <v>7</v>
      </c>
      <c r="D11" s="8">
        <v>2002</v>
      </c>
      <c r="E11" s="6">
        <v>0.020069444444444442</v>
      </c>
      <c r="F11" s="8">
        <v>24</v>
      </c>
      <c r="G11" s="31">
        <v>71.08</v>
      </c>
      <c r="H11" s="8">
        <v>24</v>
      </c>
      <c r="I11" s="31">
        <v>106.62</v>
      </c>
    </row>
    <row r="12" spans="1:9" ht="15.75">
      <c r="A12" s="2">
        <v>34</v>
      </c>
      <c r="B12" t="s">
        <v>13</v>
      </c>
      <c r="C12" t="s">
        <v>7</v>
      </c>
      <c r="D12" s="8">
        <v>2002</v>
      </c>
      <c r="E12" s="6">
        <v>0.02148148148148148</v>
      </c>
      <c r="F12" s="8">
        <v>34</v>
      </c>
      <c r="G12" s="31">
        <v>62.01</v>
      </c>
      <c r="H12" s="8">
        <v>34</v>
      </c>
      <c r="I12" s="31">
        <v>93.02</v>
      </c>
    </row>
    <row r="13" spans="1:9" ht="15.75">
      <c r="A13" s="2">
        <v>38</v>
      </c>
      <c r="B13" t="s">
        <v>14</v>
      </c>
      <c r="C13" t="s">
        <v>7</v>
      </c>
      <c r="D13" s="8">
        <v>2002</v>
      </c>
      <c r="E13" s="6">
        <v>0.022048611111111113</v>
      </c>
      <c r="F13" s="8">
        <v>38</v>
      </c>
      <c r="G13" s="31">
        <v>58.36</v>
      </c>
      <c r="H13" s="8">
        <v>38</v>
      </c>
      <c r="I13" s="31">
        <v>87.54</v>
      </c>
    </row>
    <row r="14" spans="1:9" ht="15.75">
      <c r="A14" s="2">
        <v>60</v>
      </c>
      <c r="B14" t="s">
        <v>16</v>
      </c>
      <c r="C14" t="s">
        <v>7</v>
      </c>
      <c r="D14" s="8">
        <v>2000</v>
      </c>
      <c r="E14" s="6">
        <v>0.02466435185185185</v>
      </c>
      <c r="F14" s="8">
        <v>60</v>
      </c>
      <c r="G14" s="31">
        <v>41.56</v>
      </c>
      <c r="H14" s="8">
        <v>60</v>
      </c>
      <c r="I14" s="31">
        <v>62.34</v>
      </c>
    </row>
    <row r="15" spans="1:9" ht="15.75">
      <c r="A15" s="2">
        <v>65</v>
      </c>
      <c r="B15" t="s">
        <v>17</v>
      </c>
      <c r="C15" t="s">
        <v>7</v>
      </c>
      <c r="D15" s="8">
        <v>2002</v>
      </c>
      <c r="E15" s="6">
        <v>0.025833333333333333</v>
      </c>
      <c r="F15" s="8">
        <v>65</v>
      </c>
      <c r="G15" s="31">
        <v>34.05</v>
      </c>
      <c r="H15" s="8">
        <v>65</v>
      </c>
      <c r="I15" s="31">
        <v>51.08</v>
      </c>
    </row>
    <row r="16" spans="1:9" ht="15.75">
      <c r="A16" s="2">
        <v>79</v>
      </c>
      <c r="B16" t="s">
        <v>18</v>
      </c>
      <c r="C16" t="s">
        <v>7</v>
      </c>
      <c r="D16" s="8">
        <v>2000</v>
      </c>
      <c r="E16" s="6">
        <v>0.028865740740740744</v>
      </c>
      <c r="F16" s="8">
        <v>79</v>
      </c>
      <c r="G16" s="31">
        <v>14.57</v>
      </c>
      <c r="H16" s="8">
        <v>79</v>
      </c>
      <c r="I16" s="31">
        <v>21.86</v>
      </c>
    </row>
    <row r="18" spans="1:3" ht="15">
      <c r="A18" s="41" t="s">
        <v>221</v>
      </c>
      <c r="B18" t="s">
        <v>229</v>
      </c>
      <c r="C18" t="s">
        <v>20</v>
      </c>
    </row>
    <row r="19" spans="1:10" s="16" customFormat="1" ht="15.75">
      <c r="A19" s="7" t="s">
        <v>69</v>
      </c>
      <c r="B19" s="16" t="s">
        <v>70</v>
      </c>
      <c r="C19" s="16" t="s">
        <v>71</v>
      </c>
      <c r="D19" s="17" t="s">
        <v>198</v>
      </c>
      <c r="E19" s="17" t="s">
        <v>75</v>
      </c>
      <c r="F19" s="17" t="s">
        <v>48</v>
      </c>
      <c r="G19"/>
      <c r="H19" s="17" t="s">
        <v>48</v>
      </c>
      <c r="I19"/>
      <c r="J19" s="42"/>
    </row>
    <row r="20" spans="1:9" ht="15.75">
      <c r="A20" s="2">
        <v>1</v>
      </c>
      <c r="B20" t="s">
        <v>21</v>
      </c>
      <c r="C20" t="s">
        <v>4</v>
      </c>
      <c r="D20" s="8">
        <v>2000</v>
      </c>
      <c r="E20" s="6">
        <v>0.017326388888888888</v>
      </c>
      <c r="F20" s="8">
        <v>1</v>
      </c>
      <c r="G20" s="31">
        <v>100</v>
      </c>
      <c r="H20" s="8">
        <v>1</v>
      </c>
      <c r="I20" s="31">
        <v>150</v>
      </c>
    </row>
    <row r="21" spans="1:9" ht="15.75">
      <c r="A21" s="2">
        <v>4</v>
      </c>
      <c r="B21" t="s">
        <v>23</v>
      </c>
      <c r="C21" t="s">
        <v>7</v>
      </c>
      <c r="D21" s="8">
        <v>2001</v>
      </c>
      <c r="E21" s="6">
        <v>0.01912037037037037</v>
      </c>
      <c r="F21" s="8">
        <v>4</v>
      </c>
      <c r="G21" s="31">
        <v>89.65</v>
      </c>
      <c r="H21" s="8">
        <v>4</v>
      </c>
      <c r="I21" s="31">
        <v>134.48</v>
      </c>
    </row>
    <row r="22" spans="1:9" ht="15.75">
      <c r="A22" s="2">
        <v>11</v>
      </c>
      <c r="B22" t="s">
        <v>25</v>
      </c>
      <c r="C22" t="s">
        <v>7</v>
      </c>
      <c r="D22" s="8">
        <v>2001</v>
      </c>
      <c r="E22" s="6">
        <v>0.02085648148148148</v>
      </c>
      <c r="F22" s="8">
        <v>11</v>
      </c>
      <c r="G22" s="31">
        <v>79.63</v>
      </c>
      <c r="H22" s="8">
        <v>11</v>
      </c>
      <c r="I22" s="31">
        <v>119.45</v>
      </c>
    </row>
    <row r="23" spans="1:9" ht="15.75">
      <c r="A23" s="2">
        <v>17</v>
      </c>
      <c r="B23" t="s">
        <v>27</v>
      </c>
      <c r="C23" t="s">
        <v>7</v>
      </c>
      <c r="D23" s="8">
        <v>2001</v>
      </c>
      <c r="E23" s="6">
        <v>0.021597222222222223</v>
      </c>
      <c r="F23" s="8">
        <v>17</v>
      </c>
      <c r="G23" s="31">
        <v>75.35</v>
      </c>
      <c r="H23" s="8">
        <v>17</v>
      </c>
      <c r="I23" s="31">
        <v>113.03</v>
      </c>
    </row>
    <row r="24" spans="1:9" ht="15.75">
      <c r="A24" s="2">
        <v>19</v>
      </c>
      <c r="B24" t="s">
        <v>28</v>
      </c>
      <c r="C24" t="s">
        <v>7</v>
      </c>
      <c r="D24" s="8">
        <v>2001</v>
      </c>
      <c r="E24" s="6">
        <v>0.022083333333333333</v>
      </c>
      <c r="F24" s="8">
        <v>19</v>
      </c>
      <c r="G24" s="31">
        <v>72.55</v>
      </c>
      <c r="H24" s="8">
        <v>19</v>
      </c>
      <c r="I24" s="31">
        <v>108.83</v>
      </c>
    </row>
    <row r="25" spans="1:9" ht="15.75">
      <c r="A25" s="2">
        <v>20</v>
      </c>
      <c r="B25" t="s">
        <v>29</v>
      </c>
      <c r="C25" t="s">
        <v>7</v>
      </c>
      <c r="D25" s="8">
        <v>2002</v>
      </c>
      <c r="E25" s="6">
        <v>0.022361111111111113</v>
      </c>
      <c r="F25" s="8">
        <v>20</v>
      </c>
      <c r="G25" s="31">
        <v>70.94</v>
      </c>
      <c r="H25" s="8">
        <v>20</v>
      </c>
      <c r="I25" s="31">
        <v>106.41</v>
      </c>
    </row>
    <row r="26" spans="1:9" ht="15.75">
      <c r="A26" s="2">
        <v>27</v>
      </c>
      <c r="B26" t="s">
        <v>30</v>
      </c>
      <c r="C26" t="s">
        <v>7</v>
      </c>
      <c r="D26" s="8">
        <v>2000</v>
      </c>
      <c r="E26" s="6">
        <v>0.02318287037037037</v>
      </c>
      <c r="F26" s="8">
        <v>27</v>
      </c>
      <c r="G26" s="31">
        <v>66.2</v>
      </c>
      <c r="H26" s="8">
        <v>27</v>
      </c>
      <c r="I26" s="31">
        <v>99.3</v>
      </c>
    </row>
    <row r="27" spans="1:9" ht="15.75">
      <c r="A27" s="2">
        <v>31</v>
      </c>
      <c r="B27" t="s">
        <v>31</v>
      </c>
      <c r="C27" t="s">
        <v>7</v>
      </c>
      <c r="D27" s="8">
        <v>2002</v>
      </c>
      <c r="E27" s="6">
        <v>0.024224537037037034</v>
      </c>
      <c r="F27" s="8">
        <v>31</v>
      </c>
      <c r="G27" s="31">
        <v>60.19</v>
      </c>
      <c r="H27" s="8">
        <v>31</v>
      </c>
      <c r="I27" s="31">
        <v>90.29</v>
      </c>
    </row>
    <row r="28" spans="1:9" ht="15.75">
      <c r="A28" s="2">
        <v>40</v>
      </c>
      <c r="B28" t="s">
        <v>32</v>
      </c>
      <c r="C28" t="s">
        <v>7</v>
      </c>
      <c r="D28" s="8">
        <v>2001</v>
      </c>
      <c r="E28" s="6">
        <v>0.02625</v>
      </c>
      <c r="F28" s="8">
        <v>40</v>
      </c>
      <c r="G28" s="31">
        <v>48.5</v>
      </c>
      <c r="H28" s="8">
        <v>40</v>
      </c>
      <c r="I28" s="31">
        <v>72.75</v>
      </c>
    </row>
    <row r="29" spans="1:9" ht="15.75">
      <c r="A29" s="2">
        <v>50</v>
      </c>
      <c r="B29" t="s">
        <v>33</v>
      </c>
      <c r="C29" t="s">
        <v>7</v>
      </c>
      <c r="D29" s="8">
        <v>2002</v>
      </c>
      <c r="E29" s="6">
        <v>0.028194444444444442</v>
      </c>
      <c r="F29" s="8">
        <v>50</v>
      </c>
      <c r="G29" s="31">
        <v>37.27</v>
      </c>
      <c r="H29" s="8">
        <v>50</v>
      </c>
      <c r="I29" s="31">
        <v>55.91</v>
      </c>
    </row>
    <row r="31" spans="1:3" ht="26.25">
      <c r="A31" s="28" t="s">
        <v>203</v>
      </c>
      <c r="B31" t="s">
        <v>230</v>
      </c>
      <c r="C31" t="s">
        <v>34</v>
      </c>
    </row>
    <row r="32" spans="1:10" s="16" customFormat="1" ht="15.75">
      <c r="A32" s="7" t="s">
        <v>69</v>
      </c>
      <c r="B32" s="16" t="s">
        <v>70</v>
      </c>
      <c r="C32" s="16" t="s">
        <v>71</v>
      </c>
      <c r="D32" s="17" t="s">
        <v>198</v>
      </c>
      <c r="E32" s="17" t="s">
        <v>75</v>
      </c>
      <c r="F32" s="17" t="s">
        <v>48</v>
      </c>
      <c r="G32"/>
      <c r="H32" s="17" t="s">
        <v>48</v>
      </c>
      <c r="I32"/>
      <c r="J32" s="42"/>
    </row>
    <row r="33" spans="1:9" ht="15.75">
      <c r="A33" s="2">
        <v>1</v>
      </c>
      <c r="B33" t="s">
        <v>35</v>
      </c>
      <c r="C33" t="s">
        <v>5</v>
      </c>
      <c r="D33" s="8">
        <v>2003</v>
      </c>
      <c r="E33" s="6">
        <v>0.013425925925925924</v>
      </c>
      <c r="F33" s="8">
        <v>1</v>
      </c>
      <c r="G33" s="31">
        <v>100</v>
      </c>
      <c r="H33" s="8">
        <v>1</v>
      </c>
      <c r="I33" s="31">
        <v>150</v>
      </c>
    </row>
    <row r="34" spans="1:9" ht="15.75">
      <c r="A34" s="2">
        <v>5</v>
      </c>
      <c r="B34" t="s">
        <v>36</v>
      </c>
      <c r="C34" t="s">
        <v>7</v>
      </c>
      <c r="D34" s="8">
        <v>2003</v>
      </c>
      <c r="E34" s="6">
        <v>0.016875</v>
      </c>
      <c r="F34" s="8">
        <v>5</v>
      </c>
      <c r="G34" s="31">
        <v>74.31</v>
      </c>
      <c r="H34" s="8">
        <v>5</v>
      </c>
      <c r="I34" s="31">
        <v>111.47</v>
      </c>
    </row>
    <row r="35" spans="1:9" ht="15.75">
      <c r="A35" s="2">
        <v>7</v>
      </c>
      <c r="B35" t="s">
        <v>37</v>
      </c>
      <c r="C35" t="s">
        <v>7</v>
      </c>
      <c r="D35" s="8">
        <v>2004</v>
      </c>
      <c r="E35" s="6">
        <v>0.01704861111111111</v>
      </c>
      <c r="F35" s="8">
        <v>7</v>
      </c>
      <c r="G35" s="31">
        <v>73.02</v>
      </c>
      <c r="H35" s="8">
        <v>7</v>
      </c>
      <c r="I35" s="31">
        <v>109.53</v>
      </c>
    </row>
    <row r="36" spans="1:9" ht="15.75">
      <c r="A36" s="2">
        <v>14</v>
      </c>
      <c r="B36" t="s">
        <v>38</v>
      </c>
      <c r="C36" t="s">
        <v>7</v>
      </c>
      <c r="D36" s="8">
        <v>2004</v>
      </c>
      <c r="E36" s="6">
        <v>0.01947916666666667</v>
      </c>
      <c r="F36" s="8">
        <v>14</v>
      </c>
      <c r="G36" s="31">
        <v>54.91</v>
      </c>
      <c r="H36" s="8">
        <v>14</v>
      </c>
      <c r="I36" s="31">
        <v>82.37</v>
      </c>
    </row>
    <row r="37" spans="1:9" ht="15.75">
      <c r="A37" s="2">
        <v>15</v>
      </c>
      <c r="B37" t="s">
        <v>39</v>
      </c>
      <c r="C37" t="s">
        <v>7</v>
      </c>
      <c r="D37" s="8">
        <v>2003</v>
      </c>
      <c r="E37" s="6">
        <v>0.019768518518518515</v>
      </c>
      <c r="F37" s="8">
        <v>15</v>
      </c>
      <c r="G37" s="31">
        <v>52.76</v>
      </c>
      <c r="H37" s="8">
        <v>15</v>
      </c>
      <c r="I37" s="31">
        <v>79.14</v>
      </c>
    </row>
    <row r="39" spans="1:3" ht="15">
      <c r="A39" s="41" t="s">
        <v>204</v>
      </c>
      <c r="B39" t="s">
        <v>231</v>
      </c>
      <c r="C39" t="s">
        <v>232</v>
      </c>
    </row>
    <row r="40" spans="1:10" s="16" customFormat="1" ht="15.75">
      <c r="A40" s="7" t="s">
        <v>69</v>
      </c>
      <c r="B40" s="16" t="s">
        <v>70</v>
      </c>
      <c r="C40" s="16" t="s">
        <v>71</v>
      </c>
      <c r="D40" s="17" t="s">
        <v>198</v>
      </c>
      <c r="E40" s="17" t="s">
        <v>75</v>
      </c>
      <c r="F40" s="17" t="s">
        <v>48</v>
      </c>
      <c r="G40"/>
      <c r="H40" s="17" t="s">
        <v>48</v>
      </c>
      <c r="I40"/>
      <c r="J40" s="42"/>
    </row>
    <row r="41" spans="1:9" ht="15.75">
      <c r="A41" s="2">
        <v>1</v>
      </c>
      <c r="B41" t="s">
        <v>41</v>
      </c>
      <c r="C41" t="s">
        <v>7</v>
      </c>
      <c r="D41" s="8">
        <v>2004</v>
      </c>
      <c r="E41" s="6">
        <v>0.015462962962962963</v>
      </c>
      <c r="F41" s="8">
        <v>1</v>
      </c>
      <c r="G41" s="31">
        <v>100</v>
      </c>
      <c r="H41" s="8">
        <v>1</v>
      </c>
      <c r="I41" s="31">
        <v>150</v>
      </c>
    </row>
    <row r="42" spans="1:9" ht="15.75">
      <c r="A42" s="2">
        <v>3</v>
      </c>
      <c r="B42" t="s">
        <v>42</v>
      </c>
      <c r="C42" t="s">
        <v>7</v>
      </c>
      <c r="D42" s="8">
        <v>2003</v>
      </c>
      <c r="E42" s="6">
        <v>0.01699074074074074</v>
      </c>
      <c r="F42" s="8">
        <v>3</v>
      </c>
      <c r="G42" s="31">
        <v>90.12</v>
      </c>
      <c r="H42" s="8">
        <v>3</v>
      </c>
      <c r="I42" s="31">
        <v>135.18</v>
      </c>
    </row>
    <row r="43" spans="1:9" ht="15.75">
      <c r="A43" s="2">
        <v>4</v>
      </c>
      <c r="B43" t="s">
        <v>43</v>
      </c>
      <c r="C43" t="s">
        <v>7</v>
      </c>
      <c r="D43" s="8">
        <v>2003</v>
      </c>
      <c r="E43" s="6">
        <v>0.017627314814814814</v>
      </c>
      <c r="F43" s="8">
        <v>4</v>
      </c>
      <c r="G43" s="31">
        <v>86</v>
      </c>
      <c r="H43" s="8">
        <v>4</v>
      </c>
      <c r="I43" s="31">
        <v>129</v>
      </c>
    </row>
    <row r="44" spans="1:9" ht="15.75">
      <c r="A44" s="2">
        <v>6</v>
      </c>
      <c r="B44" t="s">
        <v>44</v>
      </c>
      <c r="C44" t="s">
        <v>7</v>
      </c>
      <c r="D44" s="8">
        <v>2003</v>
      </c>
      <c r="E44" s="6">
        <v>0.019467592592592595</v>
      </c>
      <c r="F44" s="8">
        <v>6</v>
      </c>
      <c r="G44" s="31">
        <v>74.1</v>
      </c>
      <c r="H44" s="8">
        <v>6</v>
      </c>
      <c r="I44" s="31">
        <v>111.15</v>
      </c>
    </row>
    <row r="45" spans="1:9" ht="15.75">
      <c r="A45" s="2">
        <v>8</v>
      </c>
      <c r="B45" t="s">
        <v>45</v>
      </c>
      <c r="C45" t="s">
        <v>7</v>
      </c>
      <c r="D45" s="8">
        <v>2004</v>
      </c>
      <c r="E45" s="6">
        <v>0.021030092592592597</v>
      </c>
      <c r="F45" s="8">
        <v>8</v>
      </c>
      <c r="G45" s="31">
        <v>64</v>
      </c>
      <c r="H45" s="8">
        <v>8</v>
      </c>
      <c r="I45" s="31">
        <v>96</v>
      </c>
    </row>
    <row r="46" spans="1:9" ht="15.75">
      <c r="A46" s="2">
        <v>9</v>
      </c>
      <c r="B46" t="s">
        <v>46</v>
      </c>
      <c r="C46" t="s">
        <v>7</v>
      </c>
      <c r="D46" s="8">
        <v>2003</v>
      </c>
      <c r="E46" s="6">
        <v>0.021608796296296296</v>
      </c>
      <c r="F46" s="8">
        <v>9</v>
      </c>
      <c r="G46" s="31">
        <v>60.25</v>
      </c>
      <c r="H46" s="8">
        <v>9</v>
      </c>
      <c r="I46" s="31">
        <v>90.38</v>
      </c>
    </row>
    <row r="47" spans="1:9" ht="15.75">
      <c r="A47" s="2">
        <v>43</v>
      </c>
      <c r="B47" t="s">
        <v>47</v>
      </c>
      <c r="C47" t="s">
        <v>7</v>
      </c>
      <c r="D47" s="8">
        <v>2003</v>
      </c>
      <c r="E47" s="8" t="s">
        <v>19</v>
      </c>
      <c r="F47" s="8" t="s">
        <v>220</v>
      </c>
      <c r="G47" s="31">
        <v>0</v>
      </c>
      <c r="H47" s="8" t="s">
        <v>220</v>
      </c>
      <c r="I47" s="31">
        <v>0</v>
      </c>
    </row>
  </sheetData>
  <sheetProtection/>
  <autoFilter ref="A4:A47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0"/>
  <sheetViews>
    <sheetView zoomScale="88" zoomScaleNormal="88" zoomScalePageLayoutView="0" workbookViewId="0" topLeftCell="A1">
      <selection activeCell="J20" sqref="J20"/>
    </sheetView>
  </sheetViews>
  <sheetFormatPr defaultColWidth="9.140625" defaultRowHeight="15"/>
  <cols>
    <col min="1" max="1" width="9.421875" style="9" customWidth="1"/>
    <col min="2" max="2" width="23.00390625" style="10" customWidth="1"/>
    <col min="3" max="3" width="15.57421875" style="10" customWidth="1"/>
    <col min="4" max="4" width="7.57421875" style="9" customWidth="1"/>
    <col min="5" max="7" width="9.140625" style="9" customWidth="1"/>
    <col min="8" max="8" width="7.57421875" style="9" customWidth="1"/>
    <col min="9" max="9" width="9.140625" style="8" customWidth="1"/>
  </cols>
  <sheetData>
    <row r="2" spans="2:7" ht="18.75">
      <c r="B2" s="552" t="s">
        <v>199</v>
      </c>
      <c r="C2" s="552"/>
      <c r="D2" s="552"/>
      <c r="E2" s="552"/>
      <c r="F2" s="552"/>
      <c r="G2" s="552"/>
    </row>
    <row r="3" spans="2:7" ht="18.75">
      <c r="B3" s="4">
        <v>42749</v>
      </c>
      <c r="C3" s="5" t="s">
        <v>200</v>
      </c>
      <c r="D3" s="5"/>
      <c r="E3" s="5"/>
      <c r="F3" s="5"/>
      <c r="G3" s="5"/>
    </row>
    <row r="4" spans="1:7" ht="18.75">
      <c r="A4" s="3" t="s">
        <v>68</v>
      </c>
      <c r="B4" s="35" t="s">
        <v>202</v>
      </c>
      <c r="C4" s="5"/>
      <c r="D4" s="5"/>
      <c r="E4" s="5"/>
      <c r="F4" s="5"/>
      <c r="G4" s="5"/>
    </row>
    <row r="5" spans="1:9" s="16" customFormat="1" ht="17.25">
      <c r="A5" s="22" t="s">
        <v>69</v>
      </c>
      <c r="B5" s="18" t="s">
        <v>70</v>
      </c>
      <c r="C5" s="18" t="s">
        <v>71</v>
      </c>
      <c r="D5" s="19" t="s">
        <v>72</v>
      </c>
      <c r="E5" s="19" t="s">
        <v>198</v>
      </c>
      <c r="F5" s="19" t="s">
        <v>74</v>
      </c>
      <c r="G5" s="19" t="s">
        <v>75</v>
      </c>
      <c r="H5" s="19" t="s">
        <v>48</v>
      </c>
      <c r="I5" s="17"/>
    </row>
    <row r="6" spans="1:8" ht="17.25">
      <c r="A6" s="23">
        <v>1</v>
      </c>
      <c r="B6" s="10" t="s">
        <v>76</v>
      </c>
      <c r="C6" s="10" t="s">
        <v>77</v>
      </c>
      <c r="D6" s="9" t="s">
        <v>40</v>
      </c>
      <c r="E6" s="9">
        <v>2005</v>
      </c>
      <c r="F6" s="20">
        <v>0</v>
      </c>
      <c r="G6" s="21">
        <v>0.011168981481481481</v>
      </c>
      <c r="H6" s="9">
        <v>1</v>
      </c>
    </row>
    <row r="7" spans="1:8" ht="17.25">
      <c r="A7" s="23">
        <v>2</v>
      </c>
      <c r="B7" s="10" t="s">
        <v>78</v>
      </c>
      <c r="C7" s="10" t="s">
        <v>79</v>
      </c>
      <c r="D7" s="9" t="s">
        <v>40</v>
      </c>
      <c r="E7" s="9">
        <v>2005</v>
      </c>
      <c r="F7" s="20">
        <v>0.08333333333333333</v>
      </c>
      <c r="G7" s="21">
        <v>0.01199074074074074</v>
      </c>
      <c r="H7" s="9">
        <v>2</v>
      </c>
    </row>
    <row r="8" spans="1:8" ht="17.25">
      <c r="A8" s="23">
        <v>3</v>
      </c>
      <c r="B8" s="10" t="s">
        <v>80</v>
      </c>
      <c r="C8" s="10" t="s">
        <v>81</v>
      </c>
      <c r="D8" s="9" t="s">
        <v>82</v>
      </c>
      <c r="E8" s="9">
        <v>2006</v>
      </c>
      <c r="F8" s="20">
        <v>0.16666666666666666</v>
      </c>
      <c r="G8" s="21">
        <v>0.013784722222222224</v>
      </c>
      <c r="H8" s="9">
        <v>3</v>
      </c>
    </row>
    <row r="9" spans="1:8" ht="17.25">
      <c r="A9" s="23">
        <v>4</v>
      </c>
      <c r="B9" s="10" t="s">
        <v>83</v>
      </c>
      <c r="C9" s="10" t="s">
        <v>79</v>
      </c>
      <c r="D9" s="9" t="s">
        <v>84</v>
      </c>
      <c r="E9" s="9">
        <v>2006</v>
      </c>
      <c r="F9" s="20">
        <v>0.16666666666666666</v>
      </c>
      <c r="G9" s="21">
        <v>0.013969907407407408</v>
      </c>
      <c r="H9" s="9">
        <v>4</v>
      </c>
    </row>
    <row r="10" spans="1:8" ht="17.25">
      <c r="A10" s="23">
        <v>5</v>
      </c>
      <c r="B10" s="10" t="s">
        <v>85</v>
      </c>
      <c r="C10" s="10" t="s">
        <v>81</v>
      </c>
      <c r="D10" s="9" t="s">
        <v>40</v>
      </c>
      <c r="E10" s="9">
        <v>2005</v>
      </c>
      <c r="F10" s="20">
        <v>0.08333333333333333</v>
      </c>
      <c r="G10" s="21">
        <v>0.014016203703703704</v>
      </c>
      <c r="H10" s="9">
        <v>5</v>
      </c>
    </row>
    <row r="11" spans="1:8" ht="17.25">
      <c r="A11" s="23">
        <v>6</v>
      </c>
      <c r="B11" s="10" t="s">
        <v>86</v>
      </c>
      <c r="C11" s="10" t="s">
        <v>87</v>
      </c>
      <c r="D11" s="9" t="s">
        <v>40</v>
      </c>
      <c r="E11" s="9">
        <v>2005</v>
      </c>
      <c r="F11" s="20">
        <v>0.08333333333333333</v>
      </c>
      <c r="G11" s="21">
        <v>0.014247685185185184</v>
      </c>
      <c r="H11" s="9">
        <v>6</v>
      </c>
    </row>
    <row r="12" spans="1:8" ht="17.25">
      <c r="A12" s="23">
        <v>7</v>
      </c>
      <c r="B12" s="10" t="s">
        <v>88</v>
      </c>
      <c r="C12" s="10" t="s">
        <v>89</v>
      </c>
      <c r="D12" s="9" t="s">
        <v>40</v>
      </c>
      <c r="E12" s="9">
        <v>2006</v>
      </c>
      <c r="F12" s="20">
        <v>0.16666666666666666</v>
      </c>
      <c r="G12" s="21">
        <v>0.014293981481481482</v>
      </c>
      <c r="H12" s="9">
        <v>7</v>
      </c>
    </row>
    <row r="13" spans="1:8" ht="17.25">
      <c r="A13" s="23">
        <v>8</v>
      </c>
      <c r="B13" s="10" t="s">
        <v>90</v>
      </c>
      <c r="C13" s="10" t="s">
        <v>77</v>
      </c>
      <c r="D13" s="9" t="s">
        <v>40</v>
      </c>
      <c r="E13" s="9">
        <v>2005</v>
      </c>
      <c r="F13" s="20">
        <v>0.4166666666666667</v>
      </c>
      <c r="G13" s="21">
        <v>0.015914351851851853</v>
      </c>
      <c r="H13" s="9">
        <v>8</v>
      </c>
    </row>
    <row r="14" spans="1:8" ht="17.25">
      <c r="A14" s="23">
        <v>9</v>
      </c>
      <c r="B14" s="10" t="s">
        <v>91</v>
      </c>
      <c r="C14" s="10" t="s">
        <v>89</v>
      </c>
      <c r="D14" s="9" t="s">
        <v>82</v>
      </c>
      <c r="E14" s="9">
        <v>2007</v>
      </c>
      <c r="F14" s="20">
        <v>0.08333333333333333</v>
      </c>
      <c r="G14" s="21">
        <v>0.01699074074074074</v>
      </c>
      <c r="H14" s="9">
        <v>9</v>
      </c>
    </row>
    <row r="15" spans="1:8" ht="17.25">
      <c r="A15" s="23">
        <v>10</v>
      </c>
      <c r="B15" s="10" t="s">
        <v>92</v>
      </c>
      <c r="C15" s="10" t="s">
        <v>81</v>
      </c>
      <c r="D15" s="9" t="s">
        <v>40</v>
      </c>
      <c r="E15" s="9">
        <v>2005</v>
      </c>
      <c r="F15" s="20">
        <v>0.08333333333333333</v>
      </c>
      <c r="G15" s="21">
        <v>0.017106481481481483</v>
      </c>
      <c r="H15" s="9">
        <v>10</v>
      </c>
    </row>
    <row r="16" spans="1:8" ht="17.25">
      <c r="A16" s="23">
        <v>11</v>
      </c>
      <c r="B16" s="10" t="s">
        <v>93</v>
      </c>
      <c r="C16" s="10" t="s">
        <v>94</v>
      </c>
      <c r="E16" s="9">
        <v>2006</v>
      </c>
      <c r="F16" s="20">
        <v>0.25</v>
      </c>
      <c r="G16" s="21">
        <v>0.017152777777777777</v>
      </c>
      <c r="H16" s="9">
        <v>11</v>
      </c>
    </row>
    <row r="17" spans="1:8" ht="17.25">
      <c r="A17" s="23">
        <v>12</v>
      </c>
      <c r="B17" s="10" t="s">
        <v>95</v>
      </c>
      <c r="C17" s="10" t="s">
        <v>87</v>
      </c>
      <c r="D17" s="9" t="s">
        <v>40</v>
      </c>
      <c r="E17" s="9">
        <v>2005</v>
      </c>
      <c r="F17" s="20">
        <v>0.25</v>
      </c>
      <c r="G17" s="21">
        <v>0.01765046296296296</v>
      </c>
      <c r="H17" s="9">
        <v>12</v>
      </c>
    </row>
    <row r="18" spans="1:8" ht="17.25">
      <c r="A18" s="23">
        <v>13</v>
      </c>
      <c r="B18" s="10" t="s">
        <v>96</v>
      </c>
      <c r="C18" s="10" t="s">
        <v>79</v>
      </c>
      <c r="D18" s="9" t="s">
        <v>82</v>
      </c>
      <c r="E18" s="9">
        <v>2005</v>
      </c>
      <c r="F18" s="20">
        <v>0.3333333333333333</v>
      </c>
      <c r="G18" s="21">
        <v>0.017708333333333333</v>
      </c>
      <c r="H18" s="9">
        <v>13</v>
      </c>
    </row>
    <row r="19" spans="1:8" ht="17.25">
      <c r="A19" s="23">
        <v>14</v>
      </c>
      <c r="B19" s="10" t="s">
        <v>97</v>
      </c>
      <c r="C19" s="10" t="s">
        <v>89</v>
      </c>
      <c r="D19" s="9" t="s">
        <v>82</v>
      </c>
      <c r="E19" s="9">
        <v>2007</v>
      </c>
      <c r="F19" s="20">
        <v>0.08333333333333333</v>
      </c>
      <c r="G19" s="21">
        <v>0.018460648148148146</v>
      </c>
      <c r="H19" s="9">
        <v>14</v>
      </c>
    </row>
    <row r="20" spans="1:8" ht="17.25">
      <c r="A20" s="23">
        <v>15</v>
      </c>
      <c r="B20" s="10" t="s">
        <v>98</v>
      </c>
      <c r="C20" s="10" t="s">
        <v>81</v>
      </c>
      <c r="D20" s="9" t="s">
        <v>82</v>
      </c>
      <c r="E20" s="9">
        <v>2006</v>
      </c>
      <c r="F20" s="20">
        <v>0.16666666666666666</v>
      </c>
      <c r="G20" s="21">
        <v>0.01857638888888889</v>
      </c>
      <c r="H20" s="9">
        <v>15</v>
      </c>
    </row>
    <row r="21" spans="1:8" ht="17.25">
      <c r="A21" s="23">
        <v>16</v>
      </c>
      <c r="B21" s="10" t="s">
        <v>99</v>
      </c>
      <c r="C21" s="10" t="s">
        <v>94</v>
      </c>
      <c r="E21" s="9">
        <v>2006</v>
      </c>
      <c r="F21" s="20">
        <v>0.08333333333333333</v>
      </c>
      <c r="G21" s="21">
        <v>0.020127314814814817</v>
      </c>
      <c r="H21" s="9">
        <v>16</v>
      </c>
    </row>
    <row r="22" spans="1:8" ht="17.25">
      <c r="A22" s="23">
        <v>17</v>
      </c>
      <c r="B22" s="10" t="s">
        <v>100</v>
      </c>
      <c r="C22" s="10" t="s">
        <v>89</v>
      </c>
      <c r="D22" s="9" t="s">
        <v>82</v>
      </c>
      <c r="E22" s="9">
        <v>2007</v>
      </c>
      <c r="F22" s="20">
        <v>0.3333333333333333</v>
      </c>
      <c r="G22" s="21">
        <v>0.02048611111111111</v>
      </c>
      <c r="H22" s="9">
        <v>17</v>
      </c>
    </row>
    <row r="23" spans="1:8" ht="17.25">
      <c r="A23" s="23">
        <v>18</v>
      </c>
      <c r="B23" s="10" t="s">
        <v>101</v>
      </c>
      <c r="C23" s="10" t="s">
        <v>94</v>
      </c>
      <c r="D23" s="9" t="s">
        <v>82</v>
      </c>
      <c r="E23" s="9">
        <v>2006</v>
      </c>
      <c r="F23" s="20">
        <v>0.25</v>
      </c>
      <c r="G23" s="21">
        <v>0.02071759259259259</v>
      </c>
      <c r="H23" s="9">
        <v>18</v>
      </c>
    </row>
    <row r="24" spans="1:8" ht="17.25">
      <c r="A24" s="23">
        <v>19</v>
      </c>
      <c r="B24" s="10" t="s">
        <v>102</v>
      </c>
      <c r="C24" s="10" t="s">
        <v>81</v>
      </c>
      <c r="D24" s="9" t="s">
        <v>82</v>
      </c>
      <c r="E24" s="9">
        <v>2006</v>
      </c>
      <c r="F24" s="20">
        <v>0.25</v>
      </c>
      <c r="G24" s="21">
        <v>0.021377314814814818</v>
      </c>
      <c r="H24" s="9">
        <v>19</v>
      </c>
    </row>
    <row r="25" spans="1:8" ht="17.25">
      <c r="A25" s="23">
        <v>20</v>
      </c>
      <c r="B25" s="10" t="s">
        <v>103</v>
      </c>
      <c r="C25" s="10" t="s">
        <v>79</v>
      </c>
      <c r="D25" s="9" t="s">
        <v>82</v>
      </c>
      <c r="E25" s="9">
        <v>2007</v>
      </c>
      <c r="F25" s="20">
        <v>0.4166666666666667</v>
      </c>
      <c r="G25" s="21">
        <v>0.02148148148148148</v>
      </c>
      <c r="H25" s="9">
        <v>20</v>
      </c>
    </row>
    <row r="26" spans="1:8" ht="17.25">
      <c r="A26" s="23">
        <v>21</v>
      </c>
      <c r="B26" s="10" t="s">
        <v>104</v>
      </c>
      <c r="C26" s="10" t="s">
        <v>105</v>
      </c>
      <c r="D26" s="9" t="s">
        <v>82</v>
      </c>
      <c r="E26" s="9">
        <v>2007</v>
      </c>
      <c r="F26" s="20">
        <v>0.25</v>
      </c>
      <c r="G26" s="21">
        <v>0.02246527777777778</v>
      </c>
      <c r="H26" s="9">
        <v>21</v>
      </c>
    </row>
    <row r="27" spans="1:8" ht="17.25">
      <c r="A27" s="23">
        <v>22</v>
      </c>
      <c r="B27" s="10" t="s">
        <v>106</v>
      </c>
      <c r="C27" s="10" t="s">
        <v>94</v>
      </c>
      <c r="E27" s="9">
        <v>2006</v>
      </c>
      <c r="F27" s="20">
        <v>0.25</v>
      </c>
      <c r="G27" s="21">
        <v>0.024988425925925928</v>
      </c>
      <c r="H27" s="9">
        <v>22</v>
      </c>
    </row>
    <row r="28" spans="1:8" ht="17.25">
      <c r="A28" s="23">
        <v>23</v>
      </c>
      <c r="B28" s="10" t="s">
        <v>107</v>
      </c>
      <c r="C28" s="10" t="s">
        <v>94</v>
      </c>
      <c r="D28" s="9" t="s">
        <v>82</v>
      </c>
      <c r="E28" s="9">
        <v>2006</v>
      </c>
      <c r="F28" s="20">
        <v>0.4166666666666667</v>
      </c>
      <c r="G28" s="21">
        <v>0.02648148148148148</v>
      </c>
      <c r="H28" s="9">
        <v>23</v>
      </c>
    </row>
    <row r="29" spans="1:8" ht="17.25">
      <c r="A29" s="23">
        <v>24</v>
      </c>
      <c r="B29" s="10" t="s">
        <v>108</v>
      </c>
      <c r="C29" s="10" t="s">
        <v>89</v>
      </c>
      <c r="D29" s="9" t="s">
        <v>82</v>
      </c>
      <c r="E29" s="9">
        <v>2007</v>
      </c>
      <c r="F29" s="20">
        <v>0.25</v>
      </c>
      <c r="G29" s="21">
        <v>0.031516203703703706</v>
      </c>
      <c r="H29" s="9">
        <v>24</v>
      </c>
    </row>
    <row r="30" spans="1:8" ht="17.25">
      <c r="A30" s="23">
        <v>25</v>
      </c>
      <c r="B30" s="10" t="s">
        <v>109</v>
      </c>
      <c r="C30" s="10" t="s">
        <v>105</v>
      </c>
      <c r="E30" s="9">
        <v>2008</v>
      </c>
      <c r="F30" s="20">
        <v>0.08333333333333333</v>
      </c>
      <c r="G30" s="21">
        <v>0.0449074074074074</v>
      </c>
      <c r="H30" s="9">
        <v>25</v>
      </c>
    </row>
    <row r="31" spans="1:2" ht="15.75">
      <c r="A31" s="24" t="s">
        <v>204</v>
      </c>
      <c r="B31" s="35" t="s">
        <v>205</v>
      </c>
    </row>
    <row r="32" spans="1:9" s="16" customFormat="1" ht="17.25">
      <c r="A32" s="22" t="s">
        <v>69</v>
      </c>
      <c r="B32" s="18" t="s">
        <v>70</v>
      </c>
      <c r="C32" s="18" t="s">
        <v>71</v>
      </c>
      <c r="D32" s="19" t="s">
        <v>72</v>
      </c>
      <c r="E32" s="19" t="s">
        <v>73</v>
      </c>
      <c r="F32" s="19" t="s">
        <v>74</v>
      </c>
      <c r="G32" s="19" t="s">
        <v>75</v>
      </c>
      <c r="H32" s="19" t="s">
        <v>48</v>
      </c>
      <c r="I32" s="17"/>
    </row>
    <row r="33" spans="1:9" ht="17.25">
      <c r="A33" s="23">
        <v>1</v>
      </c>
      <c r="B33" s="10" t="s">
        <v>111</v>
      </c>
      <c r="C33" s="10" t="s">
        <v>81</v>
      </c>
      <c r="D33" s="9" t="s">
        <v>40</v>
      </c>
      <c r="E33" s="9">
        <v>2004</v>
      </c>
      <c r="F33" s="20">
        <v>0</v>
      </c>
      <c r="G33" s="21">
        <v>0.01326388888888889</v>
      </c>
      <c r="H33" s="9">
        <v>1</v>
      </c>
      <c r="I33" s="31">
        <v>100</v>
      </c>
    </row>
    <row r="34" spans="1:9" ht="17.25">
      <c r="A34" s="23">
        <v>2</v>
      </c>
      <c r="B34" s="10" t="s">
        <v>44</v>
      </c>
      <c r="C34" s="10" t="s">
        <v>89</v>
      </c>
      <c r="D34" s="9" t="s">
        <v>2</v>
      </c>
      <c r="E34" s="9">
        <v>2003</v>
      </c>
      <c r="F34" s="20">
        <v>0.08333333333333333</v>
      </c>
      <c r="G34" s="21">
        <v>0.013495370370370371</v>
      </c>
      <c r="H34" s="9">
        <v>2</v>
      </c>
      <c r="I34" s="31">
        <v>98.25</v>
      </c>
    </row>
    <row r="35" spans="1:9" ht="17.25">
      <c r="A35" s="23">
        <v>3</v>
      </c>
      <c r="B35" s="10" t="s">
        <v>112</v>
      </c>
      <c r="C35" s="10" t="s">
        <v>89</v>
      </c>
      <c r="D35" s="9" t="s">
        <v>40</v>
      </c>
      <c r="E35" s="9">
        <v>2004</v>
      </c>
      <c r="F35" s="20">
        <v>0.16666666666666666</v>
      </c>
      <c r="G35" s="21">
        <v>0.014733796296296295</v>
      </c>
      <c r="H35" s="9">
        <v>3</v>
      </c>
      <c r="I35" s="31">
        <v>88.92</v>
      </c>
    </row>
    <row r="36" spans="1:9" ht="17.25">
      <c r="A36" s="23">
        <v>4</v>
      </c>
      <c r="B36" s="10" t="s">
        <v>47</v>
      </c>
      <c r="C36" s="10" t="s">
        <v>77</v>
      </c>
      <c r="D36" s="9" t="s">
        <v>2</v>
      </c>
      <c r="E36" s="9">
        <v>2003</v>
      </c>
      <c r="F36" s="20">
        <v>0.16666666666666666</v>
      </c>
      <c r="G36" s="21">
        <v>0.015104166666666667</v>
      </c>
      <c r="H36" s="9">
        <v>4</v>
      </c>
      <c r="I36" s="31">
        <v>86.13</v>
      </c>
    </row>
    <row r="37" spans="1:9" ht="17.25">
      <c r="A37" s="23">
        <v>5</v>
      </c>
      <c r="B37" s="10" t="s">
        <v>43</v>
      </c>
      <c r="C37" s="10" t="s">
        <v>79</v>
      </c>
      <c r="D37" s="9" t="s">
        <v>2</v>
      </c>
      <c r="E37" s="9">
        <v>2003</v>
      </c>
      <c r="F37" s="20">
        <v>0.16666666666666666</v>
      </c>
      <c r="G37" s="21">
        <v>0.016481481481481482</v>
      </c>
      <c r="H37" s="9">
        <v>5</v>
      </c>
      <c r="I37" s="31">
        <v>75.74</v>
      </c>
    </row>
    <row r="38" spans="1:9" ht="17.25">
      <c r="A38" s="23">
        <v>6</v>
      </c>
      <c r="B38" s="10" t="s">
        <v>42</v>
      </c>
      <c r="C38" s="10" t="s">
        <v>81</v>
      </c>
      <c r="D38" s="9" t="s">
        <v>2</v>
      </c>
      <c r="E38" s="9">
        <v>2003</v>
      </c>
      <c r="F38" s="20">
        <v>0.16666666666666666</v>
      </c>
      <c r="G38" s="21">
        <v>0.016967592592592593</v>
      </c>
      <c r="H38" s="9">
        <v>6</v>
      </c>
      <c r="I38" s="31">
        <v>72.08</v>
      </c>
    </row>
    <row r="39" spans="1:9" ht="17.25">
      <c r="A39" s="23">
        <v>7</v>
      </c>
      <c r="B39" s="10" t="s">
        <v>41</v>
      </c>
      <c r="C39" s="10" t="s">
        <v>81</v>
      </c>
      <c r="D39" s="9" t="s">
        <v>40</v>
      </c>
      <c r="E39" s="9">
        <v>2004</v>
      </c>
      <c r="F39" s="20">
        <v>0.25</v>
      </c>
      <c r="G39" s="21">
        <v>0.017256944444444446</v>
      </c>
      <c r="H39" s="9">
        <v>7</v>
      </c>
      <c r="I39" s="31">
        <v>69.9</v>
      </c>
    </row>
    <row r="40" spans="1:9" ht="17.25">
      <c r="A40" s="23">
        <v>8</v>
      </c>
      <c r="B40" s="10" t="s">
        <v>113</v>
      </c>
      <c r="C40" s="10" t="s">
        <v>81</v>
      </c>
      <c r="D40" s="9" t="s">
        <v>82</v>
      </c>
      <c r="E40" s="9">
        <v>2003</v>
      </c>
      <c r="F40" s="20">
        <v>0.16666666666666666</v>
      </c>
      <c r="G40" s="21">
        <v>0.017407407407407406</v>
      </c>
      <c r="H40" s="9">
        <v>8</v>
      </c>
      <c r="I40" s="31">
        <v>68.76</v>
      </c>
    </row>
    <row r="41" spans="1:9" ht="17.25">
      <c r="A41" s="23">
        <v>9</v>
      </c>
      <c r="B41" s="10" t="s">
        <v>46</v>
      </c>
      <c r="C41" s="10" t="s">
        <v>89</v>
      </c>
      <c r="D41" s="9" t="s">
        <v>2</v>
      </c>
      <c r="E41" s="9">
        <v>2003</v>
      </c>
      <c r="F41" s="20">
        <v>0.3333333333333333</v>
      </c>
      <c r="G41" s="21">
        <v>0.01744212962962963</v>
      </c>
      <c r="H41" s="9">
        <v>9</v>
      </c>
      <c r="I41" s="31">
        <v>68.5</v>
      </c>
    </row>
    <row r="42" spans="1:9" ht="17.25">
      <c r="A42" s="23">
        <v>10</v>
      </c>
      <c r="B42" s="10" t="s">
        <v>114</v>
      </c>
      <c r="C42" s="10" t="s">
        <v>77</v>
      </c>
      <c r="D42" s="9" t="s">
        <v>2</v>
      </c>
      <c r="E42" s="9">
        <v>2004</v>
      </c>
      <c r="F42" s="20">
        <v>0.4166666666666667</v>
      </c>
      <c r="G42" s="21">
        <v>0.018425925925925925</v>
      </c>
      <c r="H42" s="9">
        <v>10</v>
      </c>
      <c r="I42" s="31">
        <v>61.08</v>
      </c>
    </row>
    <row r="43" spans="1:9" ht="17.25">
      <c r="A43" s="23">
        <v>11</v>
      </c>
      <c r="B43" s="10" t="s">
        <v>45</v>
      </c>
      <c r="C43" s="10" t="s">
        <v>81</v>
      </c>
      <c r="D43" s="9" t="s">
        <v>40</v>
      </c>
      <c r="E43" s="9">
        <v>2004</v>
      </c>
      <c r="F43" s="20">
        <v>0.4166666666666667</v>
      </c>
      <c r="G43" s="21">
        <v>0.01996527777777778</v>
      </c>
      <c r="H43" s="9">
        <v>11</v>
      </c>
      <c r="I43" s="31">
        <v>49.48</v>
      </c>
    </row>
    <row r="44" spans="1:9" ht="17.25">
      <c r="A44" s="23">
        <v>12</v>
      </c>
      <c r="B44" s="10" t="s">
        <v>226</v>
      </c>
      <c r="C44" s="10" t="s">
        <v>89</v>
      </c>
      <c r="D44" s="9" t="s">
        <v>15</v>
      </c>
      <c r="E44" s="9">
        <v>2004</v>
      </c>
      <c r="F44" s="20">
        <v>0.3333333333333333</v>
      </c>
      <c r="G44" s="21">
        <v>0.020046296296296295</v>
      </c>
      <c r="H44" s="9">
        <v>12</v>
      </c>
      <c r="I44" s="31">
        <v>48.87</v>
      </c>
    </row>
    <row r="45" spans="1:9" ht="17.25">
      <c r="A45" s="23">
        <v>13</v>
      </c>
      <c r="B45" s="10" t="s">
        <v>115</v>
      </c>
      <c r="C45" s="10" t="s">
        <v>79</v>
      </c>
      <c r="D45" s="9" t="s">
        <v>40</v>
      </c>
      <c r="E45" s="9">
        <v>2004</v>
      </c>
      <c r="F45" s="20">
        <v>0.3333333333333333</v>
      </c>
      <c r="G45" s="21">
        <v>0.02130787037037037</v>
      </c>
      <c r="H45" s="9">
        <v>13</v>
      </c>
      <c r="I45" s="31">
        <v>39.35</v>
      </c>
    </row>
    <row r="46" spans="1:9" ht="17.25">
      <c r="A46" s="23">
        <v>14</v>
      </c>
      <c r="B46" s="10" t="s">
        <v>116</v>
      </c>
      <c r="C46" s="10" t="s">
        <v>77</v>
      </c>
      <c r="D46" s="9" t="s">
        <v>82</v>
      </c>
      <c r="E46" s="9">
        <v>2004</v>
      </c>
      <c r="F46" s="20">
        <v>0.16666666666666666</v>
      </c>
      <c r="G46" s="21">
        <v>0.022303240740740738</v>
      </c>
      <c r="H46" s="9">
        <v>14</v>
      </c>
      <c r="I46" s="31">
        <v>31.85</v>
      </c>
    </row>
    <row r="47" spans="1:9" ht="17.25">
      <c r="A47" s="23">
        <v>15</v>
      </c>
      <c r="B47" s="10" t="s">
        <v>117</v>
      </c>
      <c r="C47" s="10" t="s">
        <v>89</v>
      </c>
      <c r="D47" s="9" t="s">
        <v>12</v>
      </c>
      <c r="E47" s="9">
        <v>2003</v>
      </c>
      <c r="F47" s="20">
        <v>0.3333333333333333</v>
      </c>
      <c r="G47" s="21">
        <v>0.026273148148148153</v>
      </c>
      <c r="H47" s="9">
        <v>15</v>
      </c>
      <c r="I47" s="31">
        <v>1.92</v>
      </c>
    </row>
    <row r="48" spans="1:9" ht="17.25">
      <c r="A48" s="23">
        <v>16</v>
      </c>
      <c r="B48" s="10" t="s">
        <v>118</v>
      </c>
      <c r="C48" s="10" t="s">
        <v>94</v>
      </c>
      <c r="D48" s="9" t="s">
        <v>82</v>
      </c>
      <c r="E48" s="9">
        <v>2003</v>
      </c>
      <c r="F48" s="20">
        <v>0.5</v>
      </c>
      <c r="G48" s="21">
        <v>0.04383101851851851</v>
      </c>
      <c r="H48" s="9">
        <v>16</v>
      </c>
      <c r="I48" s="31">
        <v>0</v>
      </c>
    </row>
    <row r="49" spans="1:7" ht="17.25">
      <c r="A49" s="23">
        <v>17</v>
      </c>
      <c r="B49" s="10" t="s">
        <v>119</v>
      </c>
      <c r="C49" s="10" t="s">
        <v>105</v>
      </c>
      <c r="D49" s="9" t="s">
        <v>15</v>
      </c>
      <c r="E49" s="9">
        <v>2003</v>
      </c>
      <c r="F49" s="20">
        <v>0</v>
      </c>
      <c r="G49" s="9" t="s">
        <v>110</v>
      </c>
    </row>
    <row r="51" spans="1:2" ht="15.75">
      <c r="A51" s="24" t="s">
        <v>201</v>
      </c>
      <c r="B51" s="35" t="s">
        <v>202</v>
      </c>
    </row>
    <row r="52" spans="1:9" s="16" customFormat="1" ht="17.25">
      <c r="A52" s="22" t="s">
        <v>69</v>
      </c>
      <c r="B52" s="18" t="s">
        <v>70</v>
      </c>
      <c r="C52" s="18" t="s">
        <v>71</v>
      </c>
      <c r="D52" s="19" t="s">
        <v>72</v>
      </c>
      <c r="E52" s="19" t="s">
        <v>73</v>
      </c>
      <c r="F52" s="19" t="s">
        <v>74</v>
      </c>
      <c r="G52" s="19" t="s">
        <v>75</v>
      </c>
      <c r="H52" s="19" t="s">
        <v>48</v>
      </c>
      <c r="I52" s="17"/>
    </row>
    <row r="53" spans="1:8" ht="17.25">
      <c r="A53" s="23">
        <v>1</v>
      </c>
      <c r="B53" s="10" t="s">
        <v>123</v>
      </c>
      <c r="C53" s="10" t="s">
        <v>124</v>
      </c>
      <c r="D53" s="9" t="s">
        <v>40</v>
      </c>
      <c r="E53" s="9">
        <v>2006</v>
      </c>
      <c r="F53" s="20">
        <v>0.08333333333333333</v>
      </c>
      <c r="G53" s="21">
        <v>0.010891203703703703</v>
      </c>
      <c r="H53" s="9">
        <v>1</v>
      </c>
    </row>
    <row r="54" spans="1:8" ht="17.25">
      <c r="A54" s="23">
        <v>2</v>
      </c>
      <c r="B54" s="10" t="s">
        <v>125</v>
      </c>
      <c r="C54" s="10" t="s">
        <v>81</v>
      </c>
      <c r="D54" s="9" t="s">
        <v>84</v>
      </c>
      <c r="E54" s="9">
        <v>2005</v>
      </c>
      <c r="F54" s="20">
        <v>0</v>
      </c>
      <c r="G54" s="21">
        <v>0.011215277777777777</v>
      </c>
      <c r="H54" s="9">
        <v>2</v>
      </c>
    </row>
    <row r="55" spans="1:8" ht="17.25">
      <c r="A55" s="23">
        <v>3</v>
      </c>
      <c r="B55" s="10" t="s">
        <v>126</v>
      </c>
      <c r="C55" s="10" t="s">
        <v>87</v>
      </c>
      <c r="D55" s="9" t="s">
        <v>40</v>
      </c>
      <c r="E55" s="9">
        <v>2006</v>
      </c>
      <c r="F55" s="20">
        <v>0.16666666666666666</v>
      </c>
      <c r="G55" s="21">
        <v>0.011238425925925928</v>
      </c>
      <c r="H55" s="9">
        <v>3</v>
      </c>
    </row>
    <row r="56" spans="1:8" ht="17.25">
      <c r="A56" s="23">
        <v>4</v>
      </c>
      <c r="B56" s="10" t="s">
        <v>127</v>
      </c>
      <c r="C56" s="10" t="s">
        <v>87</v>
      </c>
      <c r="D56" s="9" t="s">
        <v>84</v>
      </c>
      <c r="E56" s="9">
        <v>2005</v>
      </c>
      <c r="F56" s="20">
        <v>0.16666666666666666</v>
      </c>
      <c r="G56" s="21">
        <v>0.011828703703703704</v>
      </c>
      <c r="H56" s="9">
        <v>4</v>
      </c>
    </row>
    <row r="57" spans="1:8" ht="17.25">
      <c r="A57" s="23">
        <v>5</v>
      </c>
      <c r="B57" s="10" t="s">
        <v>128</v>
      </c>
      <c r="C57" s="10" t="s">
        <v>89</v>
      </c>
      <c r="D57" s="9" t="s">
        <v>82</v>
      </c>
      <c r="E57" s="9">
        <v>2007</v>
      </c>
      <c r="F57" s="20">
        <v>0.16666666666666666</v>
      </c>
      <c r="G57" s="21">
        <v>0.012719907407407407</v>
      </c>
      <c r="H57" s="9">
        <v>5</v>
      </c>
    </row>
    <row r="58" spans="1:8" ht="17.25">
      <c r="A58" s="23">
        <v>6</v>
      </c>
      <c r="B58" s="10" t="s">
        <v>129</v>
      </c>
      <c r="C58" s="10" t="s">
        <v>87</v>
      </c>
      <c r="D58" s="9" t="s">
        <v>40</v>
      </c>
      <c r="E58" s="9">
        <v>2006</v>
      </c>
      <c r="F58" s="20">
        <v>0.08333333333333333</v>
      </c>
      <c r="G58" s="21">
        <v>0.012881944444444446</v>
      </c>
      <c r="H58" s="9">
        <v>6</v>
      </c>
    </row>
    <row r="59" spans="1:8" ht="17.25">
      <c r="A59" s="23">
        <v>7</v>
      </c>
      <c r="B59" s="10" t="s">
        <v>130</v>
      </c>
      <c r="C59" s="10" t="s">
        <v>89</v>
      </c>
      <c r="D59" s="9" t="s">
        <v>82</v>
      </c>
      <c r="E59" s="9">
        <v>2005</v>
      </c>
      <c r="F59" s="20">
        <v>0.16666666666666666</v>
      </c>
      <c r="G59" s="21">
        <v>0.013402777777777777</v>
      </c>
      <c r="H59" s="9">
        <v>7</v>
      </c>
    </row>
    <row r="60" spans="1:8" ht="17.25">
      <c r="A60" s="23">
        <v>8</v>
      </c>
      <c r="B60" s="10" t="s">
        <v>131</v>
      </c>
      <c r="C60" s="10" t="s">
        <v>79</v>
      </c>
      <c r="D60" s="9" t="s">
        <v>82</v>
      </c>
      <c r="E60" s="9">
        <v>2007</v>
      </c>
      <c r="F60" s="20">
        <v>0.16666666666666666</v>
      </c>
      <c r="G60" s="21">
        <v>0.013414351851851851</v>
      </c>
      <c r="H60" s="9">
        <v>8</v>
      </c>
    </row>
    <row r="61" spans="1:8" ht="17.25">
      <c r="A61" s="23">
        <v>9</v>
      </c>
      <c r="B61" s="10" t="s">
        <v>132</v>
      </c>
      <c r="C61" s="10" t="s">
        <v>79</v>
      </c>
      <c r="D61" s="9" t="s">
        <v>82</v>
      </c>
      <c r="E61" s="9">
        <v>2007</v>
      </c>
      <c r="F61" s="20">
        <v>0.08333333333333333</v>
      </c>
      <c r="G61" s="21">
        <v>0.014039351851851851</v>
      </c>
      <c r="H61" s="9">
        <v>9</v>
      </c>
    </row>
    <row r="62" spans="1:8" ht="17.25">
      <c r="A62" s="23">
        <v>10</v>
      </c>
      <c r="B62" s="10" t="s">
        <v>133</v>
      </c>
      <c r="C62" s="10" t="s">
        <v>79</v>
      </c>
      <c r="D62" s="9" t="s">
        <v>82</v>
      </c>
      <c r="E62" s="9">
        <v>2006</v>
      </c>
      <c r="F62" s="20">
        <v>0.16666666666666666</v>
      </c>
      <c r="G62" s="21">
        <v>0.014039351851851851</v>
      </c>
      <c r="H62" s="9">
        <f>9</f>
        <v>9</v>
      </c>
    </row>
    <row r="63" spans="1:8" ht="17.25">
      <c r="A63" s="23">
        <v>11</v>
      </c>
      <c r="B63" s="10" t="s">
        <v>134</v>
      </c>
      <c r="C63" s="10" t="s">
        <v>89</v>
      </c>
      <c r="D63" s="9" t="s">
        <v>84</v>
      </c>
      <c r="E63" s="9">
        <v>2005</v>
      </c>
      <c r="F63" s="20">
        <v>0.16666666666666666</v>
      </c>
      <c r="G63" s="21">
        <v>0.014097222222222221</v>
      </c>
      <c r="H63" s="9">
        <v>11</v>
      </c>
    </row>
    <row r="64" spans="1:8" ht="17.25">
      <c r="A64" s="23">
        <v>12</v>
      </c>
      <c r="B64" s="10" t="s">
        <v>135</v>
      </c>
      <c r="C64" s="10" t="s">
        <v>94</v>
      </c>
      <c r="D64" s="9" t="s">
        <v>40</v>
      </c>
      <c r="E64" s="9">
        <v>2005</v>
      </c>
      <c r="F64" s="20">
        <v>0.4166666666666667</v>
      </c>
      <c r="G64" s="21">
        <v>0.014201388888888888</v>
      </c>
      <c r="H64" s="9">
        <v>12</v>
      </c>
    </row>
    <row r="65" spans="1:8" ht="17.25">
      <c r="A65" s="23">
        <v>13</v>
      </c>
      <c r="B65" s="10" t="s">
        <v>136</v>
      </c>
      <c r="C65" s="10" t="s">
        <v>87</v>
      </c>
      <c r="D65" s="9" t="s">
        <v>82</v>
      </c>
      <c r="E65" s="9">
        <v>2006</v>
      </c>
      <c r="F65" s="20">
        <v>0.16666666666666666</v>
      </c>
      <c r="G65" s="21">
        <v>0.014456018518518519</v>
      </c>
      <c r="H65" s="9">
        <v>13</v>
      </c>
    </row>
    <row r="66" spans="1:8" ht="17.25">
      <c r="A66" s="23">
        <v>14</v>
      </c>
      <c r="B66" s="10" t="s">
        <v>137</v>
      </c>
      <c r="C66" s="10" t="s">
        <v>81</v>
      </c>
      <c r="D66" s="9" t="s">
        <v>82</v>
      </c>
      <c r="E66" s="9">
        <v>2005</v>
      </c>
      <c r="F66" s="20">
        <v>0.25</v>
      </c>
      <c r="G66" s="21">
        <v>0.015000000000000001</v>
      </c>
      <c r="H66" s="9">
        <v>14</v>
      </c>
    </row>
    <row r="67" spans="1:8" ht="17.25">
      <c r="A67" s="23">
        <v>15</v>
      </c>
      <c r="B67" s="10" t="s">
        <v>138</v>
      </c>
      <c r="C67" s="10" t="s">
        <v>81</v>
      </c>
      <c r="D67" s="9" t="s">
        <v>82</v>
      </c>
      <c r="E67" s="9">
        <v>2006</v>
      </c>
      <c r="F67" s="20">
        <v>0.25</v>
      </c>
      <c r="G67" s="21">
        <v>0.015243055555555557</v>
      </c>
      <c r="H67" s="9">
        <v>15</v>
      </c>
    </row>
    <row r="68" spans="1:8" ht="17.25">
      <c r="A68" s="23">
        <v>16</v>
      </c>
      <c r="B68" s="10" t="s">
        <v>139</v>
      </c>
      <c r="C68" s="10" t="s">
        <v>79</v>
      </c>
      <c r="D68" s="9" t="s">
        <v>82</v>
      </c>
      <c r="E68" s="9">
        <v>2006</v>
      </c>
      <c r="F68" s="20">
        <v>0.16666666666666666</v>
      </c>
      <c r="G68" s="21">
        <v>0.015497685185185186</v>
      </c>
      <c r="H68" s="9">
        <v>16</v>
      </c>
    </row>
    <row r="69" spans="1:8" ht="17.25">
      <c r="A69" s="23">
        <v>17</v>
      </c>
      <c r="B69" s="10" t="s">
        <v>140</v>
      </c>
      <c r="C69" s="10" t="s">
        <v>77</v>
      </c>
      <c r="D69" s="9" t="s">
        <v>84</v>
      </c>
      <c r="E69" s="9">
        <v>2005</v>
      </c>
      <c r="F69" s="20">
        <v>0.3333333333333333</v>
      </c>
      <c r="G69" s="21">
        <v>0.01577546296296296</v>
      </c>
      <c r="H69" s="9">
        <v>17</v>
      </c>
    </row>
    <row r="70" spans="1:8" ht="17.25">
      <c r="A70" s="23">
        <v>18</v>
      </c>
      <c r="B70" s="10" t="s">
        <v>141</v>
      </c>
      <c r="C70" s="10" t="s">
        <v>121</v>
      </c>
      <c r="D70" s="9" t="s">
        <v>40</v>
      </c>
      <c r="E70" s="9">
        <v>2006</v>
      </c>
      <c r="F70" s="20">
        <v>0.08333333333333333</v>
      </c>
      <c r="G70" s="21">
        <v>0.01582175925925926</v>
      </c>
      <c r="H70" s="9">
        <v>18</v>
      </c>
    </row>
    <row r="71" spans="1:8" ht="17.25">
      <c r="A71" s="23">
        <v>19</v>
      </c>
      <c r="B71" s="10" t="s">
        <v>142</v>
      </c>
      <c r="C71" s="10" t="s">
        <v>121</v>
      </c>
      <c r="D71" s="9" t="s">
        <v>40</v>
      </c>
      <c r="E71" s="9">
        <v>2005</v>
      </c>
      <c r="F71" s="20">
        <v>0.16666666666666666</v>
      </c>
      <c r="G71" s="21">
        <v>0.015833333333333335</v>
      </c>
      <c r="H71" s="9">
        <v>19</v>
      </c>
    </row>
    <row r="72" spans="1:8" ht="17.25">
      <c r="A72" s="23">
        <v>20</v>
      </c>
      <c r="B72" s="10" t="s">
        <v>143</v>
      </c>
      <c r="C72" s="10" t="s">
        <v>121</v>
      </c>
      <c r="D72" s="9" t="s">
        <v>84</v>
      </c>
      <c r="E72" s="9">
        <v>2008</v>
      </c>
      <c r="F72" s="20">
        <v>0.25</v>
      </c>
      <c r="G72" s="21">
        <v>0.01622685185185185</v>
      </c>
      <c r="H72" s="9">
        <v>20</v>
      </c>
    </row>
    <row r="73" spans="1:8" ht="17.25">
      <c r="A73" s="23">
        <v>21</v>
      </c>
      <c r="B73" s="10" t="s">
        <v>144</v>
      </c>
      <c r="C73" s="10" t="s">
        <v>87</v>
      </c>
      <c r="D73" s="9" t="s">
        <v>84</v>
      </c>
      <c r="E73" s="9">
        <v>2005</v>
      </c>
      <c r="F73" s="20">
        <v>0.16666666666666666</v>
      </c>
      <c r="G73" s="21">
        <v>0.016273148148148148</v>
      </c>
      <c r="H73" s="9">
        <v>21</v>
      </c>
    </row>
    <row r="74" spans="1:8" ht="17.25">
      <c r="A74" s="23">
        <v>22</v>
      </c>
      <c r="B74" s="10" t="s">
        <v>145</v>
      </c>
      <c r="C74" s="10" t="s">
        <v>146</v>
      </c>
      <c r="D74" s="9" t="s">
        <v>84</v>
      </c>
      <c r="E74" s="9">
        <v>2005</v>
      </c>
      <c r="F74" s="20">
        <v>0.25</v>
      </c>
      <c r="G74" s="21">
        <v>0.01758101851851852</v>
      </c>
      <c r="H74" s="9">
        <v>22</v>
      </c>
    </row>
    <row r="75" spans="1:8" ht="17.25">
      <c r="A75" s="23">
        <v>23</v>
      </c>
      <c r="B75" s="10" t="s">
        <v>147</v>
      </c>
      <c r="C75" s="10" t="s">
        <v>121</v>
      </c>
      <c r="D75" s="9" t="s">
        <v>84</v>
      </c>
      <c r="E75" s="9">
        <v>2006</v>
      </c>
      <c r="F75" s="20">
        <v>0.3333333333333333</v>
      </c>
      <c r="G75" s="21">
        <v>0.01769675925925926</v>
      </c>
      <c r="H75" s="9">
        <v>23</v>
      </c>
    </row>
    <row r="76" spans="1:8" ht="17.25">
      <c r="A76" s="23">
        <v>24</v>
      </c>
      <c r="B76" s="10" t="s">
        <v>148</v>
      </c>
      <c r="C76" s="10" t="s">
        <v>124</v>
      </c>
      <c r="D76" s="9" t="s">
        <v>82</v>
      </c>
      <c r="E76" s="9">
        <v>2006</v>
      </c>
      <c r="F76" s="20">
        <v>0.3333333333333333</v>
      </c>
      <c r="G76" s="21">
        <v>0.017743055555555557</v>
      </c>
      <c r="H76" s="9">
        <v>24</v>
      </c>
    </row>
    <row r="77" spans="1:8" ht="17.25">
      <c r="A77" s="23">
        <v>25</v>
      </c>
      <c r="B77" s="10" t="s">
        <v>149</v>
      </c>
      <c r="C77" s="10" t="s">
        <v>79</v>
      </c>
      <c r="D77" s="9" t="s">
        <v>82</v>
      </c>
      <c r="E77" s="9">
        <v>2006</v>
      </c>
      <c r="F77" s="20">
        <v>0.3333333333333333</v>
      </c>
      <c r="G77" s="21">
        <v>0.01832175925925926</v>
      </c>
      <c r="H77" s="9">
        <v>25</v>
      </c>
    </row>
    <row r="78" spans="1:8" ht="17.25">
      <c r="A78" s="23">
        <v>26</v>
      </c>
      <c r="B78" s="10" t="s">
        <v>150</v>
      </c>
      <c r="C78" s="10" t="s">
        <v>81</v>
      </c>
      <c r="D78" s="9" t="s">
        <v>84</v>
      </c>
      <c r="E78" s="9">
        <v>2005</v>
      </c>
      <c r="F78" s="20">
        <v>0.3333333333333333</v>
      </c>
      <c r="G78" s="21">
        <v>0.01834490740740741</v>
      </c>
      <c r="H78" s="9">
        <v>26</v>
      </c>
    </row>
    <row r="79" spans="1:8" ht="17.25">
      <c r="A79" s="23">
        <v>27</v>
      </c>
      <c r="B79" s="10" t="s">
        <v>151</v>
      </c>
      <c r="C79" s="10" t="s">
        <v>79</v>
      </c>
      <c r="D79" s="9" t="s">
        <v>82</v>
      </c>
      <c r="E79" s="9">
        <v>2007</v>
      </c>
      <c r="F79" s="20">
        <v>0.16666666666666666</v>
      </c>
      <c r="G79" s="21">
        <v>0.018761574074074073</v>
      </c>
      <c r="H79" s="9">
        <v>27</v>
      </c>
    </row>
    <row r="80" spans="1:8" ht="17.25">
      <c r="A80" s="23">
        <v>28</v>
      </c>
      <c r="B80" s="10" t="s">
        <v>152</v>
      </c>
      <c r="C80" s="10" t="s">
        <v>94</v>
      </c>
      <c r="E80" s="9">
        <v>2006</v>
      </c>
      <c r="F80" s="20">
        <v>0.3333333333333333</v>
      </c>
      <c r="G80" s="21">
        <v>0.018969907407407408</v>
      </c>
      <c r="H80" s="9">
        <v>28</v>
      </c>
    </row>
    <row r="81" spans="1:8" ht="17.25">
      <c r="A81" s="23">
        <v>29</v>
      </c>
      <c r="B81" s="10" t="s">
        <v>153</v>
      </c>
      <c r="C81" s="10" t="s">
        <v>124</v>
      </c>
      <c r="D81" s="9" t="s">
        <v>82</v>
      </c>
      <c r="E81" s="9">
        <v>2005</v>
      </c>
      <c r="F81" s="20">
        <v>0.25</v>
      </c>
      <c r="G81" s="21">
        <v>0.019131944444444444</v>
      </c>
      <c r="H81" s="9">
        <v>29</v>
      </c>
    </row>
    <row r="82" spans="1:8" ht="17.25">
      <c r="A82" s="23">
        <v>30</v>
      </c>
      <c r="B82" s="10" t="s">
        <v>154</v>
      </c>
      <c r="C82" s="10" t="s">
        <v>89</v>
      </c>
      <c r="D82" s="9" t="s">
        <v>82</v>
      </c>
      <c r="E82" s="9">
        <v>2005</v>
      </c>
      <c r="F82" s="20">
        <v>0.3333333333333333</v>
      </c>
      <c r="G82" s="21">
        <v>0.01925925925925926</v>
      </c>
      <c r="H82" s="9">
        <v>30</v>
      </c>
    </row>
    <row r="83" spans="1:8" ht="17.25">
      <c r="A83" s="23">
        <v>31</v>
      </c>
      <c r="B83" s="10" t="s">
        <v>155</v>
      </c>
      <c r="C83" s="10" t="s">
        <v>146</v>
      </c>
      <c r="E83" s="9">
        <v>2004</v>
      </c>
      <c r="F83" s="20">
        <v>0.4166666666666667</v>
      </c>
      <c r="G83" s="21">
        <v>0.019537037037037037</v>
      </c>
      <c r="H83" s="9">
        <v>31</v>
      </c>
    </row>
    <row r="84" spans="1:8" ht="17.25">
      <c r="A84" s="23">
        <v>32</v>
      </c>
      <c r="B84" s="10" t="s">
        <v>156</v>
      </c>
      <c r="C84" s="10" t="s">
        <v>89</v>
      </c>
      <c r="D84" s="9" t="s">
        <v>82</v>
      </c>
      <c r="E84" s="9">
        <v>2005</v>
      </c>
      <c r="F84" s="20">
        <v>0.25</v>
      </c>
      <c r="G84" s="21">
        <v>0.020046296296296295</v>
      </c>
      <c r="H84" s="9">
        <v>32</v>
      </c>
    </row>
    <row r="85" spans="1:8" ht="17.25">
      <c r="A85" s="23">
        <v>33</v>
      </c>
      <c r="B85" s="10" t="s">
        <v>157</v>
      </c>
      <c r="C85" s="10" t="s">
        <v>94</v>
      </c>
      <c r="E85" s="9">
        <v>2007</v>
      </c>
      <c r="F85" s="20">
        <v>0.25</v>
      </c>
      <c r="G85" s="21">
        <v>0.020810185185185185</v>
      </c>
      <c r="H85" s="9">
        <v>33</v>
      </c>
    </row>
    <row r="86" spans="1:8" ht="17.25">
      <c r="A86" s="23">
        <v>34</v>
      </c>
      <c r="B86" s="10" t="s">
        <v>158</v>
      </c>
      <c r="C86" s="10" t="s">
        <v>94</v>
      </c>
      <c r="E86" s="9">
        <v>2006</v>
      </c>
      <c r="F86" s="20">
        <v>0.4166666666666667</v>
      </c>
      <c r="G86" s="21">
        <v>0.02091435185185185</v>
      </c>
      <c r="H86" s="9">
        <v>34</v>
      </c>
    </row>
    <row r="87" spans="1:8" ht="17.25">
      <c r="A87" s="23">
        <v>35</v>
      </c>
      <c r="B87" s="10" t="s">
        <v>159</v>
      </c>
      <c r="C87" s="10" t="s">
        <v>121</v>
      </c>
      <c r="E87" s="9">
        <v>2007</v>
      </c>
      <c r="F87" s="20">
        <v>0.3333333333333333</v>
      </c>
      <c r="G87" s="21">
        <v>0.02146990740740741</v>
      </c>
      <c r="H87" s="9">
        <v>35</v>
      </c>
    </row>
    <row r="88" spans="1:8" ht="17.25">
      <c r="A88" s="23">
        <v>36</v>
      </c>
      <c r="B88" s="10" t="s">
        <v>160</v>
      </c>
      <c r="C88" s="10" t="s">
        <v>89</v>
      </c>
      <c r="D88" s="9" t="s">
        <v>82</v>
      </c>
      <c r="E88" s="9">
        <v>2007</v>
      </c>
      <c r="F88" s="20">
        <v>0.16666666666666666</v>
      </c>
      <c r="G88" s="21">
        <v>0.02383101851851852</v>
      </c>
      <c r="H88" s="9">
        <v>36</v>
      </c>
    </row>
    <row r="89" spans="1:8" ht="17.25">
      <c r="A89" s="23">
        <v>37</v>
      </c>
      <c r="B89" s="10" t="s">
        <v>161</v>
      </c>
      <c r="C89" s="10" t="s">
        <v>121</v>
      </c>
      <c r="E89" s="9">
        <v>2007</v>
      </c>
      <c r="F89" s="20">
        <v>0.16666666666666666</v>
      </c>
      <c r="G89" s="21">
        <v>0.02546296296296296</v>
      </c>
      <c r="H89" s="9">
        <v>37</v>
      </c>
    </row>
    <row r="90" spans="1:8" ht="17.25">
      <c r="A90" s="23">
        <v>38</v>
      </c>
      <c r="B90" s="10" t="s">
        <v>162</v>
      </c>
      <c r="C90" s="10" t="s">
        <v>89</v>
      </c>
      <c r="D90" s="9" t="s">
        <v>82</v>
      </c>
      <c r="E90" s="9">
        <v>2007</v>
      </c>
      <c r="F90" s="20">
        <v>0.25</v>
      </c>
      <c r="G90" s="21">
        <v>0.025543981481481483</v>
      </c>
      <c r="H90" s="9">
        <v>38</v>
      </c>
    </row>
    <row r="91" spans="1:8" ht="17.25">
      <c r="A91" s="23">
        <v>39</v>
      </c>
      <c r="B91" s="10" t="s">
        <v>163</v>
      </c>
      <c r="C91" s="10" t="s">
        <v>89</v>
      </c>
      <c r="D91" s="9" t="s">
        <v>82</v>
      </c>
      <c r="E91" s="9">
        <v>2006</v>
      </c>
      <c r="F91" s="20">
        <v>0.16666666666666666</v>
      </c>
      <c r="G91" s="21">
        <v>0.026921296296296294</v>
      </c>
      <c r="H91" s="9">
        <v>39</v>
      </c>
    </row>
    <row r="92" spans="1:8" ht="17.25">
      <c r="A92" s="23">
        <v>40</v>
      </c>
      <c r="B92" s="10" t="s">
        <v>164</v>
      </c>
      <c r="C92" s="10" t="s">
        <v>77</v>
      </c>
      <c r="D92" s="9" t="s">
        <v>84</v>
      </c>
      <c r="E92" s="9">
        <v>2005</v>
      </c>
      <c r="F92" s="20">
        <v>0.3333333333333333</v>
      </c>
      <c r="G92" s="21">
        <v>0.034201388888888885</v>
      </c>
      <c r="H92" s="9">
        <v>40</v>
      </c>
    </row>
    <row r="93" spans="1:2" ht="15.75">
      <c r="A93" s="24" t="s">
        <v>203</v>
      </c>
      <c r="B93" s="25" t="s">
        <v>205</v>
      </c>
    </row>
    <row r="94" spans="1:9" s="16" customFormat="1" ht="17.25">
      <c r="A94" s="22" t="s">
        <v>69</v>
      </c>
      <c r="B94" s="18" t="s">
        <v>70</v>
      </c>
      <c r="C94" s="18" t="s">
        <v>71</v>
      </c>
      <c r="D94" s="19" t="s">
        <v>72</v>
      </c>
      <c r="E94" s="19" t="s">
        <v>73</v>
      </c>
      <c r="F94" s="19" t="s">
        <v>74</v>
      </c>
      <c r="G94" s="19" t="s">
        <v>75</v>
      </c>
      <c r="H94" s="19" t="s">
        <v>48</v>
      </c>
      <c r="I94" s="17"/>
    </row>
    <row r="95" spans="1:9" ht="17.25">
      <c r="A95" s="23">
        <v>1</v>
      </c>
      <c r="B95" s="10" t="s">
        <v>165</v>
      </c>
      <c r="C95" s="10" t="s">
        <v>77</v>
      </c>
      <c r="D95" s="9" t="s">
        <v>15</v>
      </c>
      <c r="E95" s="9">
        <v>2004</v>
      </c>
      <c r="F95" s="20">
        <v>0</v>
      </c>
      <c r="G95" s="21">
        <v>0.010625</v>
      </c>
      <c r="H95" s="9">
        <v>1</v>
      </c>
      <c r="I95" s="31">
        <v>100</v>
      </c>
    </row>
    <row r="96" spans="1:9" ht="17.25">
      <c r="A96" s="23">
        <v>2</v>
      </c>
      <c r="B96" s="10" t="s">
        <v>39</v>
      </c>
      <c r="C96" s="10" t="s">
        <v>121</v>
      </c>
      <c r="D96" s="9" t="s">
        <v>2</v>
      </c>
      <c r="E96" s="9">
        <v>2003</v>
      </c>
      <c r="F96" s="20">
        <v>0.08333333333333333</v>
      </c>
      <c r="G96" s="21">
        <v>0.01076388888888889</v>
      </c>
      <c r="H96" s="9">
        <v>2</v>
      </c>
      <c r="I96" s="31">
        <v>98.69</v>
      </c>
    </row>
    <row r="97" spans="1:9" ht="17.25">
      <c r="A97" s="23">
        <v>3</v>
      </c>
      <c r="B97" s="10" t="s">
        <v>166</v>
      </c>
      <c r="C97" s="10" t="s">
        <v>89</v>
      </c>
      <c r="D97" s="9" t="s">
        <v>15</v>
      </c>
      <c r="E97" s="9">
        <v>2004</v>
      </c>
      <c r="F97" s="20">
        <v>0.08333333333333333</v>
      </c>
      <c r="G97" s="21">
        <v>0.013171296296296294</v>
      </c>
      <c r="H97" s="9">
        <v>3</v>
      </c>
      <c r="I97" s="31">
        <v>76.03</v>
      </c>
    </row>
    <row r="98" spans="1:9" ht="17.25">
      <c r="A98" s="23">
        <v>4</v>
      </c>
      <c r="B98" s="10" t="s">
        <v>167</v>
      </c>
      <c r="C98" s="10" t="s">
        <v>89</v>
      </c>
      <c r="D98" s="9" t="s">
        <v>15</v>
      </c>
      <c r="E98" s="9">
        <v>2004</v>
      </c>
      <c r="F98" s="20">
        <v>0</v>
      </c>
      <c r="G98" s="21">
        <v>0.013888888888888888</v>
      </c>
      <c r="H98" s="9">
        <v>4</v>
      </c>
      <c r="I98" s="31">
        <v>69.28</v>
      </c>
    </row>
    <row r="99" spans="1:9" ht="17.25">
      <c r="A99" s="23">
        <v>5</v>
      </c>
      <c r="B99" s="10" t="s">
        <v>168</v>
      </c>
      <c r="C99" s="10" t="s">
        <v>121</v>
      </c>
      <c r="D99" s="9" t="s">
        <v>15</v>
      </c>
      <c r="E99" s="9">
        <v>2004</v>
      </c>
      <c r="F99" s="20">
        <v>0.08333333333333333</v>
      </c>
      <c r="G99" s="21">
        <v>0.014143518518518519</v>
      </c>
      <c r="H99" s="9">
        <v>5</v>
      </c>
      <c r="I99" s="31">
        <v>66.88</v>
      </c>
    </row>
    <row r="100" spans="1:9" ht="17.25">
      <c r="A100" s="23">
        <v>6</v>
      </c>
      <c r="B100" s="10" t="s">
        <v>169</v>
      </c>
      <c r="C100" s="10" t="s">
        <v>89</v>
      </c>
      <c r="D100" s="9" t="s">
        <v>40</v>
      </c>
      <c r="E100" s="9">
        <v>2005</v>
      </c>
      <c r="F100" s="20">
        <v>0.16666666666666666</v>
      </c>
      <c r="G100" s="21">
        <v>0.01476851851851852</v>
      </c>
      <c r="H100" s="9">
        <v>6</v>
      </c>
      <c r="I100" s="31">
        <v>61</v>
      </c>
    </row>
    <row r="101" spans="1:9" ht="17.25">
      <c r="A101" s="23">
        <v>7</v>
      </c>
      <c r="B101" s="10" t="s">
        <v>38</v>
      </c>
      <c r="C101" s="10" t="s">
        <v>81</v>
      </c>
      <c r="D101" s="9" t="s">
        <v>40</v>
      </c>
      <c r="E101" s="9">
        <v>2004</v>
      </c>
      <c r="F101" s="20">
        <v>0.08333333333333333</v>
      </c>
      <c r="G101" s="21">
        <v>0.014918981481481483</v>
      </c>
      <c r="H101" s="9">
        <v>7</v>
      </c>
      <c r="I101" s="31">
        <v>59.59</v>
      </c>
    </row>
    <row r="102" spans="1:9" ht="17.25">
      <c r="A102" s="23">
        <v>8</v>
      </c>
      <c r="B102" s="10" t="s">
        <v>170</v>
      </c>
      <c r="C102" s="10" t="s">
        <v>81</v>
      </c>
      <c r="D102" s="9" t="s">
        <v>40</v>
      </c>
      <c r="E102" s="9">
        <v>2004</v>
      </c>
      <c r="F102" s="20">
        <v>0.16666666666666666</v>
      </c>
      <c r="G102" s="21">
        <v>0.015243055555555557</v>
      </c>
      <c r="H102" s="9">
        <v>8</v>
      </c>
      <c r="I102" s="31">
        <v>56.54</v>
      </c>
    </row>
    <row r="103" spans="1:9" ht="17.25">
      <c r="A103" s="23">
        <v>9</v>
      </c>
      <c r="B103" s="10" t="s">
        <v>171</v>
      </c>
      <c r="C103" s="10" t="s">
        <v>87</v>
      </c>
      <c r="D103" s="9" t="s">
        <v>40</v>
      </c>
      <c r="E103" s="9">
        <v>2004</v>
      </c>
      <c r="F103" s="20">
        <v>0.16666666666666666</v>
      </c>
      <c r="G103" s="21">
        <v>0.01564814814814815</v>
      </c>
      <c r="H103" s="9">
        <v>9</v>
      </c>
      <c r="I103" s="31">
        <v>52.72</v>
      </c>
    </row>
    <row r="104" spans="1:9" ht="17.25">
      <c r="A104" s="23">
        <v>10</v>
      </c>
      <c r="B104" s="10" t="s">
        <v>172</v>
      </c>
      <c r="C104" s="10" t="s">
        <v>124</v>
      </c>
      <c r="D104" s="9" t="s">
        <v>12</v>
      </c>
      <c r="E104" s="9">
        <v>2004</v>
      </c>
      <c r="F104" s="20">
        <v>0.16666666666666666</v>
      </c>
      <c r="G104" s="21">
        <v>0.015717592592592592</v>
      </c>
      <c r="H104" s="9">
        <v>10</v>
      </c>
      <c r="I104" s="31">
        <v>52.07</v>
      </c>
    </row>
    <row r="105" spans="1:9" ht="17.25">
      <c r="A105" s="23">
        <v>11</v>
      </c>
      <c r="B105" s="10" t="s">
        <v>173</v>
      </c>
      <c r="C105" s="10" t="s">
        <v>124</v>
      </c>
      <c r="D105" s="9" t="s">
        <v>40</v>
      </c>
      <c r="E105" s="9">
        <v>2004</v>
      </c>
      <c r="F105" s="20">
        <v>0.25</v>
      </c>
      <c r="G105" s="21">
        <v>0.015914351851851853</v>
      </c>
      <c r="H105" s="9">
        <v>11</v>
      </c>
      <c r="I105" s="31">
        <v>50.22</v>
      </c>
    </row>
    <row r="106" spans="1:9" ht="17.25">
      <c r="A106" s="23">
        <v>12</v>
      </c>
      <c r="B106" s="10" t="s">
        <v>174</v>
      </c>
      <c r="C106" s="10" t="s">
        <v>77</v>
      </c>
      <c r="D106" s="9" t="s">
        <v>15</v>
      </c>
      <c r="E106" s="9">
        <v>2003</v>
      </c>
      <c r="F106" s="20">
        <v>0.25</v>
      </c>
      <c r="G106" s="21">
        <v>0.016481481481481482</v>
      </c>
      <c r="H106" s="9">
        <v>12</v>
      </c>
      <c r="I106" s="31">
        <v>44.88</v>
      </c>
    </row>
    <row r="107" spans="1:9" ht="17.25">
      <c r="A107" s="23">
        <v>13</v>
      </c>
      <c r="B107" s="10" t="s">
        <v>175</v>
      </c>
      <c r="C107" s="10" t="s">
        <v>81</v>
      </c>
      <c r="D107" s="9" t="s">
        <v>40</v>
      </c>
      <c r="E107" s="9">
        <v>2004</v>
      </c>
      <c r="F107" s="20">
        <v>0.16666666666666666</v>
      </c>
      <c r="G107" s="21">
        <v>0.016620370370370372</v>
      </c>
      <c r="H107" s="9">
        <v>13</v>
      </c>
      <c r="I107" s="31">
        <v>43.57</v>
      </c>
    </row>
    <row r="108" spans="1:9" ht="17.25">
      <c r="A108" s="23">
        <v>14</v>
      </c>
      <c r="B108" s="10" t="s">
        <v>176</v>
      </c>
      <c r="C108" s="10" t="s">
        <v>94</v>
      </c>
      <c r="D108" s="9" t="s">
        <v>15</v>
      </c>
      <c r="E108" s="9">
        <v>2003</v>
      </c>
      <c r="F108" s="20">
        <v>0.4166666666666667</v>
      </c>
      <c r="G108" s="21">
        <v>0.016724537037037034</v>
      </c>
      <c r="H108" s="9">
        <v>14</v>
      </c>
      <c r="I108" s="31">
        <v>42.59</v>
      </c>
    </row>
    <row r="109" spans="1:9" ht="17.25">
      <c r="A109" s="23">
        <v>15</v>
      </c>
      <c r="B109" s="10" t="s">
        <v>177</v>
      </c>
      <c r="C109" s="10" t="s">
        <v>94</v>
      </c>
      <c r="D109" s="9" t="s">
        <v>12</v>
      </c>
      <c r="E109" s="9">
        <v>2003</v>
      </c>
      <c r="F109" s="20">
        <v>0.4166666666666667</v>
      </c>
      <c r="G109" s="21">
        <v>0.017002314814814814</v>
      </c>
      <c r="H109" s="9">
        <v>15</v>
      </c>
      <c r="I109" s="31">
        <v>39.98</v>
      </c>
    </row>
    <row r="110" spans="1:9" ht="17.25">
      <c r="A110" s="23">
        <v>16</v>
      </c>
      <c r="B110" s="10" t="s">
        <v>178</v>
      </c>
      <c r="C110" s="10" t="s">
        <v>124</v>
      </c>
      <c r="D110" s="9" t="s">
        <v>15</v>
      </c>
      <c r="E110" s="9">
        <v>2004</v>
      </c>
      <c r="F110" s="20">
        <v>0.3333333333333333</v>
      </c>
      <c r="G110" s="21">
        <v>0.017187499999999998</v>
      </c>
      <c r="H110" s="9">
        <v>16</v>
      </c>
      <c r="I110" s="31">
        <v>38.24</v>
      </c>
    </row>
    <row r="111" spans="1:9" ht="17.25">
      <c r="A111" s="23">
        <v>17</v>
      </c>
      <c r="B111" s="10" t="s">
        <v>179</v>
      </c>
      <c r="C111" s="10" t="s">
        <v>94</v>
      </c>
      <c r="D111" s="9" t="s">
        <v>82</v>
      </c>
      <c r="E111" s="9">
        <v>2003</v>
      </c>
      <c r="F111" s="20">
        <v>0.3333333333333333</v>
      </c>
      <c r="G111" s="21">
        <v>0.017453703703703704</v>
      </c>
      <c r="H111" s="9">
        <v>17</v>
      </c>
      <c r="I111" s="31">
        <v>35.73</v>
      </c>
    </row>
    <row r="112" spans="1:9" ht="17.25">
      <c r="A112" s="23">
        <v>18</v>
      </c>
      <c r="B112" s="10" t="s">
        <v>180</v>
      </c>
      <c r="C112" s="10" t="s">
        <v>77</v>
      </c>
      <c r="D112" s="9" t="s">
        <v>15</v>
      </c>
      <c r="E112" s="9">
        <v>2003</v>
      </c>
      <c r="F112" s="20">
        <v>0.25</v>
      </c>
      <c r="G112" s="21">
        <v>0.018460648148148146</v>
      </c>
      <c r="H112" s="9">
        <v>18</v>
      </c>
      <c r="I112" s="31">
        <v>26.25</v>
      </c>
    </row>
    <row r="113" spans="1:9" ht="17.25">
      <c r="A113" s="23">
        <v>19</v>
      </c>
      <c r="B113" s="10" t="s">
        <v>181</v>
      </c>
      <c r="C113" s="10" t="s">
        <v>121</v>
      </c>
      <c r="D113" s="9" t="s">
        <v>15</v>
      </c>
      <c r="E113" s="9">
        <v>2004</v>
      </c>
      <c r="F113" s="20">
        <v>0.3333333333333333</v>
      </c>
      <c r="G113" s="21">
        <v>0.018564814814814815</v>
      </c>
      <c r="H113" s="9">
        <v>19</v>
      </c>
      <c r="I113" s="31">
        <v>25.27</v>
      </c>
    </row>
    <row r="114" spans="1:9" ht="17.25">
      <c r="A114" s="23">
        <v>20</v>
      </c>
      <c r="B114" s="10" t="s">
        <v>182</v>
      </c>
      <c r="C114" s="10" t="s">
        <v>94</v>
      </c>
      <c r="D114" s="9" t="s">
        <v>82</v>
      </c>
      <c r="E114" s="9">
        <v>2003</v>
      </c>
      <c r="F114" s="20">
        <v>0.4166666666666667</v>
      </c>
      <c r="G114" s="21">
        <v>0.018645833333333334</v>
      </c>
      <c r="H114" s="9">
        <v>20</v>
      </c>
      <c r="I114" s="31">
        <v>24.51</v>
      </c>
    </row>
    <row r="115" spans="1:9" ht="17.25">
      <c r="A115" s="23">
        <v>21</v>
      </c>
      <c r="B115" s="10" t="s">
        <v>183</v>
      </c>
      <c r="C115" s="10" t="s">
        <v>81</v>
      </c>
      <c r="D115" s="9" t="s">
        <v>40</v>
      </c>
      <c r="E115" s="9">
        <v>2003</v>
      </c>
      <c r="F115" s="20">
        <v>0.3333333333333333</v>
      </c>
      <c r="G115" s="21">
        <v>0.018784722222222223</v>
      </c>
      <c r="H115" s="9">
        <v>21</v>
      </c>
      <c r="I115" s="31">
        <v>23.2</v>
      </c>
    </row>
    <row r="116" spans="1:9" ht="17.25">
      <c r="A116" s="23">
        <v>22</v>
      </c>
      <c r="B116" s="10" t="s">
        <v>184</v>
      </c>
      <c r="C116" s="10" t="s">
        <v>94</v>
      </c>
      <c r="D116" s="9" t="s">
        <v>15</v>
      </c>
      <c r="E116" s="9">
        <v>2003</v>
      </c>
      <c r="F116" s="20">
        <v>0.3333333333333333</v>
      </c>
      <c r="G116" s="21">
        <v>0.018993055555555558</v>
      </c>
      <c r="H116" s="9">
        <v>22</v>
      </c>
      <c r="I116" s="31">
        <v>21.24</v>
      </c>
    </row>
    <row r="117" spans="1:9" ht="17.25">
      <c r="A117" s="23">
        <v>23</v>
      </c>
      <c r="B117" s="10" t="s">
        <v>185</v>
      </c>
      <c r="C117" s="10" t="s">
        <v>94</v>
      </c>
      <c r="E117" s="9">
        <v>2003</v>
      </c>
      <c r="F117" s="20">
        <v>0.4166666666666667</v>
      </c>
      <c r="G117" s="21">
        <v>0.019386574074074073</v>
      </c>
      <c r="H117" s="9">
        <v>23</v>
      </c>
      <c r="I117" s="31">
        <v>17.54</v>
      </c>
    </row>
    <row r="118" spans="1:9" ht="17.25">
      <c r="A118" s="23">
        <v>24</v>
      </c>
      <c r="B118" s="10" t="s">
        <v>186</v>
      </c>
      <c r="C118" s="10" t="s">
        <v>124</v>
      </c>
      <c r="D118" s="9" t="s">
        <v>12</v>
      </c>
      <c r="E118" s="9">
        <v>2004</v>
      </c>
      <c r="F118" s="20">
        <v>0.4166666666666667</v>
      </c>
      <c r="G118" s="21">
        <v>0.019490740740740743</v>
      </c>
      <c r="H118" s="9">
        <v>24</v>
      </c>
      <c r="I118" s="31">
        <v>16.56</v>
      </c>
    </row>
    <row r="119" spans="1:9" ht="17.25">
      <c r="A119" s="23">
        <v>25</v>
      </c>
      <c r="B119" s="10" t="s">
        <v>187</v>
      </c>
      <c r="C119" s="10" t="s">
        <v>81</v>
      </c>
      <c r="D119" s="9" t="s">
        <v>82</v>
      </c>
      <c r="E119" s="9">
        <v>2004</v>
      </c>
      <c r="F119" s="20">
        <v>0.25</v>
      </c>
      <c r="G119" s="21">
        <v>0.019525462962962963</v>
      </c>
      <c r="H119" s="9">
        <v>25</v>
      </c>
      <c r="I119" s="31">
        <v>16.23</v>
      </c>
    </row>
    <row r="120" spans="1:9" ht="17.25">
      <c r="A120" s="23">
        <v>26</v>
      </c>
      <c r="B120" s="10" t="s">
        <v>188</v>
      </c>
      <c r="C120" s="10" t="s">
        <v>77</v>
      </c>
      <c r="D120" s="9" t="s">
        <v>15</v>
      </c>
      <c r="E120" s="9">
        <v>2004</v>
      </c>
      <c r="F120" s="20">
        <v>0.4166666666666667</v>
      </c>
      <c r="G120" s="21">
        <v>0.019560185185185184</v>
      </c>
      <c r="H120" s="9">
        <v>26</v>
      </c>
      <c r="I120" s="31">
        <v>15.9</v>
      </c>
    </row>
    <row r="121" spans="1:9" ht="17.25">
      <c r="A121" s="23">
        <v>27</v>
      </c>
      <c r="B121" s="10" t="s">
        <v>189</v>
      </c>
      <c r="C121" s="10" t="s">
        <v>146</v>
      </c>
      <c r="D121" s="9" t="s">
        <v>84</v>
      </c>
      <c r="E121" s="9">
        <v>2003</v>
      </c>
      <c r="F121" s="20">
        <v>0.25</v>
      </c>
      <c r="G121" s="21">
        <v>0.01962962962962963</v>
      </c>
      <c r="H121" s="9">
        <v>27</v>
      </c>
      <c r="I121" s="31">
        <v>15.25</v>
      </c>
    </row>
    <row r="122" spans="1:9" ht="17.25">
      <c r="A122" s="23">
        <v>28</v>
      </c>
      <c r="B122" s="10" t="s">
        <v>190</v>
      </c>
      <c r="C122" s="10" t="s">
        <v>87</v>
      </c>
      <c r="D122" s="9" t="s">
        <v>84</v>
      </c>
      <c r="E122" s="9">
        <v>2004</v>
      </c>
      <c r="F122" s="20">
        <v>0.16666666666666666</v>
      </c>
      <c r="G122" s="21">
        <v>0.02037037037037037</v>
      </c>
      <c r="H122" s="9">
        <v>28</v>
      </c>
      <c r="I122" s="31">
        <v>8.28</v>
      </c>
    </row>
    <row r="123" spans="1:9" ht="17.25">
      <c r="A123" s="23">
        <v>29</v>
      </c>
      <c r="B123" s="10" t="s">
        <v>191</v>
      </c>
      <c r="C123" s="10" t="s">
        <v>79</v>
      </c>
      <c r="D123" s="9" t="s">
        <v>40</v>
      </c>
      <c r="E123" s="9">
        <v>2004</v>
      </c>
      <c r="F123" s="20">
        <v>0.25</v>
      </c>
      <c r="G123" s="21">
        <v>0.02056712962962963</v>
      </c>
      <c r="H123" s="9">
        <v>29</v>
      </c>
      <c r="I123" s="31">
        <v>6.43</v>
      </c>
    </row>
    <row r="124" spans="1:9" ht="17.25">
      <c r="A124" s="23">
        <v>30</v>
      </c>
      <c r="B124" s="10" t="s">
        <v>192</v>
      </c>
      <c r="C124" s="10" t="s">
        <v>77</v>
      </c>
      <c r="D124" s="9" t="s">
        <v>82</v>
      </c>
      <c r="E124" s="9">
        <v>2004</v>
      </c>
      <c r="F124" s="20">
        <v>0.4166666666666667</v>
      </c>
      <c r="G124" s="21">
        <v>0.022048611111111113</v>
      </c>
      <c r="H124" s="9">
        <v>30</v>
      </c>
      <c r="I124" s="31">
        <v>0</v>
      </c>
    </row>
    <row r="125" spans="1:9" ht="17.25">
      <c r="A125" s="23">
        <v>31</v>
      </c>
      <c r="B125" s="10" t="s">
        <v>193</v>
      </c>
      <c r="C125" s="10" t="s">
        <v>124</v>
      </c>
      <c r="D125" s="9" t="s">
        <v>84</v>
      </c>
      <c r="E125" s="9">
        <v>2003</v>
      </c>
      <c r="F125" s="20">
        <v>0.4166666666666667</v>
      </c>
      <c r="G125" s="21">
        <v>0.02210648148148148</v>
      </c>
      <c r="H125" s="9">
        <v>31</v>
      </c>
      <c r="I125" s="31">
        <v>0</v>
      </c>
    </row>
    <row r="126" spans="1:9" ht="17.25">
      <c r="A126" s="23">
        <v>32</v>
      </c>
      <c r="B126" s="10" t="s">
        <v>194</v>
      </c>
      <c r="C126" s="10" t="s">
        <v>89</v>
      </c>
      <c r="D126" s="9" t="s">
        <v>84</v>
      </c>
      <c r="E126" s="9">
        <v>2004</v>
      </c>
      <c r="F126" s="20">
        <v>0.3333333333333333</v>
      </c>
      <c r="G126" s="21">
        <v>0.02478009259259259</v>
      </c>
      <c r="H126" s="9">
        <v>32</v>
      </c>
      <c r="I126" s="31">
        <v>0</v>
      </c>
    </row>
    <row r="127" spans="1:9" ht="17.25">
      <c r="A127" s="23">
        <v>33</v>
      </c>
      <c r="B127" s="10" t="s">
        <v>195</v>
      </c>
      <c r="C127" s="10" t="s">
        <v>105</v>
      </c>
      <c r="D127" s="9" t="s">
        <v>82</v>
      </c>
      <c r="E127" s="9">
        <v>2004</v>
      </c>
      <c r="F127" s="20">
        <v>0.5</v>
      </c>
      <c r="G127" s="21">
        <v>0.025729166666666664</v>
      </c>
      <c r="H127" s="9">
        <v>33</v>
      </c>
      <c r="I127" s="31">
        <v>0</v>
      </c>
    </row>
    <row r="128" spans="1:9" ht="17.25">
      <c r="A128" s="23">
        <v>34</v>
      </c>
      <c r="B128" s="10" t="s">
        <v>196</v>
      </c>
      <c r="C128" s="10" t="s">
        <v>87</v>
      </c>
      <c r="D128" s="9" t="s">
        <v>84</v>
      </c>
      <c r="E128" s="9">
        <v>2004</v>
      </c>
      <c r="F128" s="20">
        <v>0.5</v>
      </c>
      <c r="G128" s="21">
        <v>0.026585648148148146</v>
      </c>
      <c r="H128" s="9">
        <v>34</v>
      </c>
      <c r="I128" s="31">
        <v>0</v>
      </c>
    </row>
    <row r="129" spans="1:9" ht="17.25">
      <c r="A129" s="23">
        <v>35</v>
      </c>
      <c r="B129" s="10" t="s">
        <v>197</v>
      </c>
      <c r="C129" s="10" t="s">
        <v>77</v>
      </c>
      <c r="D129" s="9" t="s">
        <v>82</v>
      </c>
      <c r="E129" s="9">
        <v>2004</v>
      </c>
      <c r="F129" s="20">
        <v>0.5</v>
      </c>
      <c r="G129" s="21">
        <v>0.026875</v>
      </c>
      <c r="H129" s="9">
        <v>35</v>
      </c>
      <c r="I129" s="31">
        <v>0</v>
      </c>
    </row>
    <row r="130" ht="17.25">
      <c r="A130" s="2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8"/>
  <sheetViews>
    <sheetView zoomScale="86" zoomScaleNormal="86" zoomScalePageLayoutView="0" workbookViewId="0" topLeftCell="A1">
      <selection activeCell="M16" sqref="M16"/>
    </sheetView>
  </sheetViews>
  <sheetFormatPr defaultColWidth="9.140625" defaultRowHeight="15"/>
  <cols>
    <col min="1" max="1" width="7.28125" style="8" customWidth="1"/>
    <col min="2" max="2" width="22.7109375" style="0" customWidth="1"/>
    <col min="3" max="3" width="20.28125" style="0" customWidth="1"/>
    <col min="4" max="6" width="9.140625" style="8" customWidth="1"/>
    <col min="7" max="7" width="9.7109375" style="8" customWidth="1"/>
    <col min="8" max="9" width="9.140625" style="8" customWidth="1"/>
  </cols>
  <sheetData>
    <row r="2" spans="1:6" ht="18.75">
      <c r="A2" s="29"/>
      <c r="B2" s="552" t="s">
        <v>199</v>
      </c>
      <c r="C2" s="552"/>
      <c r="D2" s="552"/>
      <c r="E2" s="552"/>
      <c r="F2" s="552"/>
    </row>
    <row r="3" spans="1:6" ht="18.75">
      <c r="A3" s="4"/>
      <c r="B3" s="4">
        <v>42749</v>
      </c>
      <c r="C3" s="5" t="s">
        <v>200</v>
      </c>
      <c r="D3" s="5"/>
      <c r="E3" s="5"/>
      <c r="F3" s="5"/>
    </row>
    <row r="4" spans="1:2" ht="26.25">
      <c r="A4" s="28" t="s">
        <v>221</v>
      </c>
      <c r="B4" s="27" t="s">
        <v>225</v>
      </c>
    </row>
    <row r="5" spans="1:9" s="16" customFormat="1" ht="16.5">
      <c r="A5" s="26" t="s">
        <v>69</v>
      </c>
      <c r="B5" s="16" t="s">
        <v>70</v>
      </c>
      <c r="C5" s="16" t="s">
        <v>71</v>
      </c>
      <c r="D5" s="17" t="s">
        <v>72</v>
      </c>
      <c r="E5" s="17" t="s">
        <v>73</v>
      </c>
      <c r="F5" s="17" t="s">
        <v>74</v>
      </c>
      <c r="G5" s="17" t="s">
        <v>75</v>
      </c>
      <c r="H5" s="17" t="s">
        <v>222</v>
      </c>
      <c r="I5" s="30" t="s">
        <v>53</v>
      </c>
    </row>
    <row r="6" spans="1:9" ht="15.75">
      <c r="A6" s="2">
        <v>1</v>
      </c>
      <c r="B6" t="s">
        <v>23</v>
      </c>
      <c r="C6" t="s">
        <v>89</v>
      </c>
      <c r="D6" s="8" t="s">
        <v>1</v>
      </c>
      <c r="E6" s="8">
        <v>2001</v>
      </c>
      <c r="F6" s="8">
        <v>1</v>
      </c>
      <c r="G6" s="6">
        <v>0.018391203703703705</v>
      </c>
      <c r="H6" s="8">
        <v>1</v>
      </c>
      <c r="I6" s="31">
        <v>100</v>
      </c>
    </row>
    <row r="7" spans="1:9" ht="15.75">
      <c r="A7" s="2">
        <v>2</v>
      </c>
      <c r="B7" t="s">
        <v>27</v>
      </c>
      <c r="C7" t="s">
        <v>121</v>
      </c>
      <c r="D7" s="8" t="s">
        <v>2</v>
      </c>
      <c r="E7" s="8">
        <v>2001</v>
      </c>
      <c r="F7" s="8">
        <v>1</v>
      </c>
      <c r="G7" s="6">
        <v>0.01920138888888889</v>
      </c>
      <c r="H7" s="8">
        <v>2</v>
      </c>
      <c r="I7" s="31">
        <v>95.59</v>
      </c>
    </row>
    <row r="8" spans="1:9" ht="15.75">
      <c r="A8" s="2">
        <v>3</v>
      </c>
      <c r="B8" t="s">
        <v>28</v>
      </c>
      <c r="C8" t="s">
        <v>79</v>
      </c>
      <c r="D8" s="8" t="s">
        <v>2</v>
      </c>
      <c r="E8" s="8">
        <v>2001</v>
      </c>
      <c r="F8" s="8">
        <v>1</v>
      </c>
      <c r="G8" s="6">
        <v>0.020671296296296295</v>
      </c>
      <c r="H8" s="8">
        <v>3</v>
      </c>
      <c r="I8" s="31">
        <v>87.6</v>
      </c>
    </row>
    <row r="9" spans="1:9" ht="15.75">
      <c r="A9" s="2">
        <v>4</v>
      </c>
      <c r="B9" t="s">
        <v>206</v>
      </c>
      <c r="C9" t="s">
        <v>79</v>
      </c>
      <c r="D9" s="8" t="s">
        <v>1</v>
      </c>
      <c r="E9" s="8">
        <v>2000</v>
      </c>
      <c r="F9" s="8">
        <v>4</v>
      </c>
      <c r="G9" s="6">
        <v>0.020810185185185185</v>
      </c>
      <c r="H9" s="8">
        <v>4</v>
      </c>
      <c r="I9" s="31">
        <v>86.85</v>
      </c>
    </row>
    <row r="10" spans="1:9" ht="15.75">
      <c r="A10" s="2">
        <v>5</v>
      </c>
      <c r="B10" t="s">
        <v>25</v>
      </c>
      <c r="C10" t="s">
        <v>121</v>
      </c>
      <c r="D10" s="8" t="s">
        <v>2</v>
      </c>
      <c r="E10" s="8">
        <v>2001</v>
      </c>
      <c r="F10" s="8">
        <v>3</v>
      </c>
      <c r="G10" s="6">
        <v>0.02144675925925926</v>
      </c>
      <c r="H10" s="8">
        <v>5</v>
      </c>
      <c r="I10" s="31">
        <v>83.39</v>
      </c>
    </row>
    <row r="11" spans="1:9" ht="15.75">
      <c r="A11" s="2">
        <v>6</v>
      </c>
      <c r="B11" t="s">
        <v>31</v>
      </c>
      <c r="C11" t="s">
        <v>77</v>
      </c>
      <c r="D11" s="8" t="s">
        <v>2</v>
      </c>
      <c r="E11" s="8">
        <v>2002</v>
      </c>
      <c r="F11" s="8">
        <v>1</v>
      </c>
      <c r="G11" s="6">
        <v>0.021550925925925928</v>
      </c>
      <c r="H11" s="8">
        <v>6</v>
      </c>
      <c r="I11" s="31">
        <v>82.82</v>
      </c>
    </row>
    <row r="12" spans="1:9" ht="15.75">
      <c r="A12" s="2">
        <v>7</v>
      </c>
      <c r="B12" t="s">
        <v>207</v>
      </c>
      <c r="C12" t="s">
        <v>77</v>
      </c>
      <c r="D12" s="8" t="s">
        <v>2</v>
      </c>
      <c r="E12" s="8">
        <v>2001</v>
      </c>
      <c r="F12" s="8">
        <v>3</v>
      </c>
      <c r="G12" s="6">
        <v>0.021597222222222223</v>
      </c>
      <c r="H12" s="8">
        <v>7</v>
      </c>
      <c r="I12" s="31">
        <v>82.57</v>
      </c>
    </row>
    <row r="13" spans="1:9" ht="15.75">
      <c r="A13" s="2">
        <v>8</v>
      </c>
      <c r="B13" t="s">
        <v>29</v>
      </c>
      <c r="C13" t="s">
        <v>79</v>
      </c>
      <c r="D13" s="8" t="s">
        <v>2</v>
      </c>
      <c r="E13" s="8">
        <v>2002</v>
      </c>
      <c r="F13" s="8">
        <v>1</v>
      </c>
      <c r="G13" s="6">
        <v>0.023483796296296298</v>
      </c>
      <c r="H13" s="8">
        <v>8</v>
      </c>
      <c r="I13" s="31">
        <v>72.31</v>
      </c>
    </row>
    <row r="14" spans="1:9" ht="15.75">
      <c r="A14" s="2">
        <v>9</v>
      </c>
      <c r="B14" t="s">
        <v>208</v>
      </c>
      <c r="C14" t="s">
        <v>121</v>
      </c>
      <c r="D14" s="8" t="s">
        <v>1</v>
      </c>
      <c r="E14" s="8">
        <v>2001</v>
      </c>
      <c r="F14" s="8">
        <v>2</v>
      </c>
      <c r="G14" s="6">
        <v>0.0240625</v>
      </c>
      <c r="H14" s="8">
        <v>9</v>
      </c>
      <c r="I14" s="31">
        <v>69.16</v>
      </c>
    </row>
    <row r="15" spans="1:9" ht="15.75">
      <c r="A15" s="2">
        <v>10</v>
      </c>
      <c r="B15" t="s">
        <v>209</v>
      </c>
      <c r="C15" t="s">
        <v>89</v>
      </c>
      <c r="E15" s="8">
        <v>2000</v>
      </c>
      <c r="F15" s="8">
        <v>2</v>
      </c>
      <c r="G15" s="6">
        <v>0.026608796296296297</v>
      </c>
      <c r="H15" s="8">
        <v>10</v>
      </c>
      <c r="I15" s="31">
        <v>55.32</v>
      </c>
    </row>
    <row r="16" spans="1:9" ht="15.75">
      <c r="A16" s="2">
        <v>11</v>
      </c>
      <c r="B16" t="s">
        <v>210</v>
      </c>
      <c r="C16" t="s">
        <v>87</v>
      </c>
      <c r="D16" s="8" t="s">
        <v>2</v>
      </c>
      <c r="E16" s="8">
        <v>2002</v>
      </c>
      <c r="F16" s="8">
        <v>2</v>
      </c>
      <c r="G16" s="6">
        <v>0.026805555555555555</v>
      </c>
      <c r="H16" s="8">
        <v>11</v>
      </c>
      <c r="I16" s="31">
        <v>54.25</v>
      </c>
    </row>
    <row r="17" spans="1:9" ht="15.75">
      <c r="A17" s="2">
        <v>12</v>
      </c>
      <c r="B17" t="s">
        <v>33</v>
      </c>
      <c r="C17" t="s">
        <v>79</v>
      </c>
      <c r="D17" s="8" t="s">
        <v>2</v>
      </c>
      <c r="E17" s="8">
        <v>2002</v>
      </c>
      <c r="F17" s="8">
        <v>3</v>
      </c>
      <c r="G17" s="6">
        <v>0.0290162037037037</v>
      </c>
      <c r="H17" s="8">
        <v>12</v>
      </c>
      <c r="I17" s="31">
        <v>42.23</v>
      </c>
    </row>
    <row r="18" spans="1:9" ht="15.75">
      <c r="A18" s="2">
        <v>13</v>
      </c>
      <c r="B18" t="s">
        <v>211</v>
      </c>
      <c r="C18" t="s">
        <v>89</v>
      </c>
      <c r="D18" s="8" t="s">
        <v>84</v>
      </c>
      <c r="E18" s="8">
        <v>2002</v>
      </c>
      <c r="F18" s="8">
        <v>4</v>
      </c>
      <c r="G18" s="6">
        <v>0.029386574074074075</v>
      </c>
      <c r="H18" s="8">
        <v>13</v>
      </c>
      <c r="I18" s="31">
        <v>40.21</v>
      </c>
    </row>
    <row r="19" spans="1:9" ht="15.75">
      <c r="A19" s="2">
        <v>14</v>
      </c>
      <c r="B19" t="s">
        <v>212</v>
      </c>
      <c r="C19" t="s">
        <v>94</v>
      </c>
      <c r="D19" s="8" t="s">
        <v>15</v>
      </c>
      <c r="E19" s="8">
        <v>2002</v>
      </c>
      <c r="F19" s="8">
        <v>8</v>
      </c>
      <c r="G19" s="6">
        <v>0.03383101851851852</v>
      </c>
      <c r="H19" s="8">
        <v>14</v>
      </c>
      <c r="I19" s="31">
        <v>16.05</v>
      </c>
    </row>
    <row r="20" ht="15">
      <c r="I20"/>
    </row>
    <row r="21" spans="1:9" ht="26.25">
      <c r="A21" s="28" t="s">
        <v>223</v>
      </c>
      <c r="B21" s="27" t="s">
        <v>224</v>
      </c>
      <c r="I21"/>
    </row>
    <row r="22" spans="1:9" s="16" customFormat="1" ht="16.5">
      <c r="A22" s="26" t="s">
        <v>69</v>
      </c>
      <c r="B22" s="16" t="s">
        <v>70</v>
      </c>
      <c r="C22" s="16" t="s">
        <v>71</v>
      </c>
      <c r="D22" s="17" t="s">
        <v>72</v>
      </c>
      <c r="E22" s="17" t="s">
        <v>73</v>
      </c>
      <c r="F22" s="17" t="s">
        <v>74</v>
      </c>
      <c r="G22" s="17" t="s">
        <v>75</v>
      </c>
      <c r="H22" s="17" t="s">
        <v>222</v>
      </c>
      <c r="I22" s="30" t="s">
        <v>53</v>
      </c>
    </row>
    <row r="23" spans="1:9" ht="15.75">
      <c r="A23" s="2">
        <v>1</v>
      </c>
      <c r="B23" t="s">
        <v>8</v>
      </c>
      <c r="C23" t="s">
        <v>124</v>
      </c>
      <c r="D23" s="8" t="s">
        <v>1</v>
      </c>
      <c r="E23" s="8">
        <v>2000</v>
      </c>
      <c r="F23" s="8">
        <v>3</v>
      </c>
      <c r="G23" s="6">
        <v>0.019641203703703706</v>
      </c>
      <c r="H23" s="8">
        <v>1</v>
      </c>
      <c r="I23" s="31">
        <v>100</v>
      </c>
    </row>
    <row r="24" spans="1:9" ht="15.75">
      <c r="A24" s="2">
        <v>2</v>
      </c>
      <c r="B24" t="s">
        <v>213</v>
      </c>
      <c r="C24" t="s">
        <v>120</v>
      </c>
      <c r="D24" s="8" t="s">
        <v>2</v>
      </c>
      <c r="E24" s="8">
        <v>2000</v>
      </c>
      <c r="F24" s="8">
        <v>3</v>
      </c>
      <c r="G24" s="6">
        <v>0.01989583333333333</v>
      </c>
      <c r="H24" s="8">
        <v>2</v>
      </c>
      <c r="I24" s="31">
        <v>98.7</v>
      </c>
    </row>
    <row r="25" spans="1:9" ht="15.75">
      <c r="A25" s="2">
        <v>3</v>
      </c>
      <c r="B25" t="s">
        <v>9</v>
      </c>
      <c r="C25" t="s">
        <v>81</v>
      </c>
      <c r="D25" s="8" t="s">
        <v>1</v>
      </c>
      <c r="E25" s="8">
        <v>2001</v>
      </c>
      <c r="F25" s="8">
        <v>5</v>
      </c>
      <c r="G25" s="6">
        <v>0.01996527777777778</v>
      </c>
      <c r="H25" s="8">
        <v>3</v>
      </c>
      <c r="I25" s="31">
        <v>98.35</v>
      </c>
    </row>
    <row r="26" spans="1:9" ht="15.75">
      <c r="A26" s="2">
        <v>4</v>
      </c>
      <c r="B26" t="s">
        <v>17</v>
      </c>
      <c r="C26" t="s">
        <v>79</v>
      </c>
      <c r="D26" s="8" t="s">
        <v>2</v>
      </c>
      <c r="E26" s="8">
        <v>2002</v>
      </c>
      <c r="F26" s="8">
        <v>4</v>
      </c>
      <c r="G26" s="6">
        <v>0.019988425925925927</v>
      </c>
      <c r="H26" s="8">
        <v>4</v>
      </c>
      <c r="I26" s="31">
        <v>98.23</v>
      </c>
    </row>
    <row r="27" spans="1:9" ht="15.75">
      <c r="A27" s="2">
        <v>5</v>
      </c>
      <c r="B27" t="s">
        <v>11</v>
      </c>
      <c r="C27" t="s">
        <v>81</v>
      </c>
      <c r="D27" s="8" t="s">
        <v>2</v>
      </c>
      <c r="E27" s="8">
        <v>2002</v>
      </c>
      <c r="F27" s="8">
        <v>1</v>
      </c>
      <c r="G27" s="6">
        <v>0.020300925925925927</v>
      </c>
      <c r="H27" s="8">
        <v>5</v>
      </c>
      <c r="I27" s="31">
        <v>96.64</v>
      </c>
    </row>
    <row r="28" spans="1:9" ht="15.75">
      <c r="A28" s="2">
        <v>6</v>
      </c>
      <c r="B28" t="s">
        <v>10</v>
      </c>
      <c r="C28" t="s">
        <v>89</v>
      </c>
      <c r="D28" s="8" t="s">
        <v>2</v>
      </c>
      <c r="E28" s="8">
        <v>2002</v>
      </c>
      <c r="F28" s="8">
        <v>2</v>
      </c>
      <c r="G28" s="6">
        <v>0.020810185185185185</v>
      </c>
      <c r="H28" s="8">
        <v>6</v>
      </c>
      <c r="I28" s="31">
        <v>94.05</v>
      </c>
    </row>
    <row r="29" spans="1:9" ht="15.75">
      <c r="A29" s="2">
        <v>7</v>
      </c>
      <c r="B29" t="s">
        <v>6</v>
      </c>
      <c r="C29" t="s">
        <v>89</v>
      </c>
      <c r="D29" s="8" t="s">
        <v>1</v>
      </c>
      <c r="E29" s="8">
        <v>2001</v>
      </c>
      <c r="F29" s="8">
        <v>4</v>
      </c>
      <c r="G29" s="6">
        <v>0.021053240740740744</v>
      </c>
      <c r="H29" s="8">
        <v>7</v>
      </c>
      <c r="I29" s="31">
        <v>92.81</v>
      </c>
    </row>
    <row r="30" spans="1:9" ht="15.75">
      <c r="A30" s="2">
        <v>8</v>
      </c>
      <c r="B30" t="s">
        <v>13</v>
      </c>
      <c r="C30" t="s">
        <v>121</v>
      </c>
      <c r="D30" s="8" t="s">
        <v>2</v>
      </c>
      <c r="E30" s="8">
        <v>2002</v>
      </c>
      <c r="F30" s="8">
        <v>5</v>
      </c>
      <c r="G30" s="6">
        <v>0.02125</v>
      </c>
      <c r="H30" s="8">
        <v>8</v>
      </c>
      <c r="I30" s="31">
        <v>91.81</v>
      </c>
    </row>
    <row r="31" spans="1:9" ht="15.75">
      <c r="A31" s="2">
        <v>9</v>
      </c>
      <c r="B31" t="s">
        <v>18</v>
      </c>
      <c r="C31" t="s">
        <v>79</v>
      </c>
      <c r="D31" s="8" t="s">
        <v>2</v>
      </c>
      <c r="E31" s="8">
        <v>2000</v>
      </c>
      <c r="F31" s="8">
        <v>1</v>
      </c>
      <c r="G31" s="6">
        <v>0.021886574074074072</v>
      </c>
      <c r="H31" s="8">
        <v>9</v>
      </c>
      <c r="I31" s="31">
        <v>88.57</v>
      </c>
    </row>
    <row r="32" spans="1:9" ht="15.75">
      <c r="A32" s="2">
        <v>10</v>
      </c>
      <c r="B32" t="s">
        <v>14</v>
      </c>
      <c r="C32" t="s">
        <v>87</v>
      </c>
      <c r="D32" s="8" t="s">
        <v>2</v>
      </c>
      <c r="E32" s="8">
        <v>2002</v>
      </c>
      <c r="F32" s="8">
        <v>3</v>
      </c>
      <c r="G32" s="6">
        <v>0.022141203703703705</v>
      </c>
      <c r="H32" s="8">
        <v>10</v>
      </c>
      <c r="I32" s="31">
        <v>87.27</v>
      </c>
    </row>
    <row r="33" spans="1:9" ht="15.75">
      <c r="A33" s="2">
        <v>11</v>
      </c>
      <c r="B33" t="s">
        <v>214</v>
      </c>
      <c r="C33" t="s">
        <v>89</v>
      </c>
      <c r="D33" s="8" t="s">
        <v>2</v>
      </c>
      <c r="E33" s="8">
        <v>2002</v>
      </c>
      <c r="F33" s="8">
        <v>1</v>
      </c>
      <c r="G33" s="6">
        <v>0.025185185185185185</v>
      </c>
      <c r="H33" s="8">
        <v>11</v>
      </c>
      <c r="I33" s="31">
        <v>71.77</v>
      </c>
    </row>
    <row r="34" spans="1:9" ht="15.75">
      <c r="A34" s="2">
        <v>12</v>
      </c>
      <c r="B34" t="s">
        <v>215</v>
      </c>
      <c r="C34" t="s">
        <v>77</v>
      </c>
      <c r="D34" s="8" t="s">
        <v>15</v>
      </c>
      <c r="E34" s="8">
        <v>2001</v>
      </c>
      <c r="F34" s="8">
        <v>5</v>
      </c>
      <c r="G34" s="6">
        <v>0.025590277777777778</v>
      </c>
      <c r="H34" s="8">
        <v>12</v>
      </c>
      <c r="I34" s="31">
        <v>69.71</v>
      </c>
    </row>
    <row r="35" spans="1:9" ht="15.75">
      <c r="A35" s="2">
        <v>13</v>
      </c>
      <c r="B35" t="s">
        <v>216</v>
      </c>
      <c r="C35" t="s">
        <v>89</v>
      </c>
      <c r="D35" s="8" t="s">
        <v>12</v>
      </c>
      <c r="E35" s="8">
        <v>2001</v>
      </c>
      <c r="F35" s="8">
        <v>8</v>
      </c>
      <c r="G35" s="6">
        <v>0.03144675925925926</v>
      </c>
      <c r="H35" s="8">
        <v>13</v>
      </c>
      <c r="I35" s="31">
        <v>39.89</v>
      </c>
    </row>
    <row r="36" spans="1:9" ht="15.75">
      <c r="A36" s="2">
        <v>14</v>
      </c>
      <c r="B36" t="s">
        <v>217</v>
      </c>
      <c r="C36" t="s">
        <v>81</v>
      </c>
      <c r="D36" s="8" t="s">
        <v>40</v>
      </c>
      <c r="E36" s="8">
        <v>2002</v>
      </c>
      <c r="F36" s="8">
        <v>8</v>
      </c>
      <c r="G36" s="6">
        <v>0.03418981481481482</v>
      </c>
      <c r="H36" s="8">
        <v>14</v>
      </c>
      <c r="I36" s="31">
        <v>25.93</v>
      </c>
    </row>
    <row r="37" spans="1:9" ht="15.75">
      <c r="A37" s="2">
        <v>15</v>
      </c>
      <c r="B37" t="s">
        <v>218</v>
      </c>
      <c r="C37" t="s">
        <v>87</v>
      </c>
      <c r="D37" s="8" t="s">
        <v>15</v>
      </c>
      <c r="E37" s="8">
        <v>2002</v>
      </c>
      <c r="F37" s="8">
        <v>9</v>
      </c>
      <c r="G37" s="6">
        <v>0.03481481481481481</v>
      </c>
      <c r="H37" s="8">
        <v>15</v>
      </c>
      <c r="I37" s="31">
        <v>22.75</v>
      </c>
    </row>
    <row r="38" spans="1:9" ht="15.75">
      <c r="A38" s="2">
        <v>20</v>
      </c>
      <c r="B38" t="s">
        <v>219</v>
      </c>
      <c r="C38" t="s">
        <v>94</v>
      </c>
      <c r="D38" s="8" t="s">
        <v>15</v>
      </c>
      <c r="E38" s="8">
        <v>2002</v>
      </c>
      <c r="F38" s="8">
        <v>9</v>
      </c>
      <c r="G38" s="8" t="s">
        <v>220</v>
      </c>
      <c r="H38" s="8" t="s">
        <v>220</v>
      </c>
      <c r="I38" s="8">
        <v>0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9">
      <selection activeCell="J19" sqref="J19"/>
    </sheetView>
  </sheetViews>
  <sheetFormatPr defaultColWidth="9.140625" defaultRowHeight="15"/>
  <cols>
    <col min="1" max="1" width="30.421875" style="0" customWidth="1"/>
    <col min="2" max="2" width="9.140625" style="36" customWidth="1"/>
    <col min="3" max="4" width="9.140625" style="8" customWidth="1"/>
  </cols>
  <sheetData>
    <row r="1" ht="18.75">
      <c r="A1" s="114" t="s">
        <v>1022</v>
      </c>
    </row>
    <row r="2" ht="18.75">
      <c r="A2" s="54" t="s">
        <v>374</v>
      </c>
    </row>
    <row r="3" spans="1:4" ht="18.75">
      <c r="A3" s="53" t="s">
        <v>51</v>
      </c>
      <c r="D3" s="30" t="s">
        <v>53</v>
      </c>
    </row>
    <row r="4" spans="1:4" ht="15">
      <c r="A4" t="s">
        <v>23</v>
      </c>
      <c r="B4" s="36">
        <v>0.029837962962962965</v>
      </c>
      <c r="C4" s="8">
        <v>1</v>
      </c>
      <c r="D4" s="31">
        <v>100</v>
      </c>
    </row>
    <row r="5" spans="1:4" ht="15">
      <c r="A5" t="s">
        <v>29</v>
      </c>
      <c r="B5" s="36">
        <v>0.030115740740740738</v>
      </c>
      <c r="C5" s="8">
        <v>2</v>
      </c>
      <c r="D5" s="31">
        <v>99.07</v>
      </c>
    </row>
    <row r="6" spans="1:4" ht="15">
      <c r="A6" t="s">
        <v>28</v>
      </c>
      <c r="B6" s="36">
        <v>0.03162037037037037</v>
      </c>
      <c r="C6" s="8">
        <v>3</v>
      </c>
      <c r="D6" s="31">
        <v>94.03</v>
      </c>
    </row>
    <row r="7" spans="1:4" ht="15">
      <c r="A7" t="s">
        <v>25</v>
      </c>
      <c r="B7" s="36">
        <v>0.032199074074074074</v>
      </c>
      <c r="C7" s="8">
        <v>4</v>
      </c>
      <c r="D7" s="31">
        <v>92.09</v>
      </c>
    </row>
    <row r="8" spans="1:4" ht="15">
      <c r="A8" t="s">
        <v>27</v>
      </c>
      <c r="B8" s="36">
        <v>0.03236111111111111</v>
      </c>
      <c r="C8" s="8">
        <v>5</v>
      </c>
      <c r="D8" s="31">
        <v>91.54</v>
      </c>
    </row>
    <row r="9" spans="1:4" ht="15">
      <c r="A9" t="s">
        <v>207</v>
      </c>
      <c r="B9" s="36">
        <v>0.03284722222222222</v>
      </c>
      <c r="C9" s="8">
        <v>6</v>
      </c>
      <c r="D9" s="31">
        <v>89.91</v>
      </c>
    </row>
    <row r="10" spans="1:4" ht="15">
      <c r="A10" t="s">
        <v>31</v>
      </c>
      <c r="B10" s="36">
        <v>0.03377314814814815</v>
      </c>
      <c r="C10" s="8">
        <v>7</v>
      </c>
      <c r="D10" s="31">
        <v>86.81</v>
      </c>
    </row>
    <row r="11" spans="1:4" ht="15">
      <c r="A11" t="s">
        <v>206</v>
      </c>
      <c r="B11" s="36">
        <v>0.03667824074074074</v>
      </c>
      <c r="C11" s="8">
        <v>8</v>
      </c>
      <c r="D11" s="31">
        <v>77.08</v>
      </c>
    </row>
    <row r="12" spans="1:4" ht="15">
      <c r="A12" t="s">
        <v>208</v>
      </c>
      <c r="B12" s="36">
        <v>0.03678240740740741</v>
      </c>
      <c r="C12" s="8">
        <v>9</v>
      </c>
      <c r="D12" s="31">
        <v>76.73</v>
      </c>
    </row>
    <row r="13" spans="1:4" ht="15">
      <c r="A13" t="s">
        <v>209</v>
      </c>
      <c r="B13" s="36">
        <v>0.04530092592592593</v>
      </c>
      <c r="C13" s="8">
        <v>10</v>
      </c>
      <c r="D13" s="8">
        <v>48.18</v>
      </c>
    </row>
    <row r="14" spans="1:4" ht="15">
      <c r="A14" t="s">
        <v>210</v>
      </c>
      <c r="B14" s="36">
        <v>0.04945601851851852</v>
      </c>
      <c r="C14" s="8">
        <v>11</v>
      </c>
      <c r="D14" s="8">
        <v>34.25</v>
      </c>
    </row>
    <row r="15" spans="1:4" ht="15">
      <c r="A15" t="s">
        <v>312</v>
      </c>
      <c r="B15" s="36">
        <v>0.05113425925925926</v>
      </c>
      <c r="C15" s="8">
        <v>12</v>
      </c>
      <c r="D15" s="8">
        <v>28.63</v>
      </c>
    </row>
    <row r="16" spans="1:4" ht="15">
      <c r="A16" t="s">
        <v>33</v>
      </c>
      <c r="B16" s="36">
        <v>0.05258101851851852</v>
      </c>
      <c r="C16" s="8">
        <v>13</v>
      </c>
      <c r="D16" s="8">
        <v>23.78</v>
      </c>
    </row>
    <row r="17" spans="1:4" ht="15">
      <c r="A17" t="s">
        <v>212</v>
      </c>
      <c r="B17" s="36">
        <v>0.05309027777777778</v>
      </c>
      <c r="C17" s="8">
        <v>14</v>
      </c>
      <c r="D17" s="8">
        <v>22.07</v>
      </c>
    </row>
    <row r="18" ht="18.75">
      <c r="A18" s="53" t="s">
        <v>49</v>
      </c>
    </row>
    <row r="19" spans="1:4" ht="15">
      <c r="A19" t="s">
        <v>9</v>
      </c>
      <c r="B19" s="36">
        <v>0.03008101851851852</v>
      </c>
      <c r="C19" s="8">
        <v>1</v>
      </c>
      <c r="D19" s="31">
        <v>100</v>
      </c>
    </row>
    <row r="20" spans="1:4" ht="15">
      <c r="A20" t="s">
        <v>6</v>
      </c>
      <c r="B20" s="36">
        <v>0.0305787037037037</v>
      </c>
      <c r="C20" s="8">
        <v>2</v>
      </c>
      <c r="D20" s="31">
        <v>98.35</v>
      </c>
    </row>
    <row r="21" spans="1:4" ht="15">
      <c r="A21" t="s">
        <v>8</v>
      </c>
      <c r="B21" s="36">
        <v>0.030775462962962966</v>
      </c>
      <c r="C21" s="8">
        <v>3</v>
      </c>
      <c r="D21" s="31">
        <v>97.69</v>
      </c>
    </row>
    <row r="22" spans="1:4" ht="15">
      <c r="A22" t="s">
        <v>213</v>
      </c>
      <c r="B22" s="36">
        <v>0.03079861111111111</v>
      </c>
      <c r="C22" s="8">
        <v>4</v>
      </c>
      <c r="D22" s="31">
        <v>97.61</v>
      </c>
    </row>
    <row r="23" spans="1:4" ht="15">
      <c r="A23" t="s">
        <v>17</v>
      </c>
      <c r="B23" s="36">
        <v>0.03401620370370371</v>
      </c>
      <c r="C23" s="8">
        <v>5</v>
      </c>
      <c r="D23" s="31">
        <v>86.92</v>
      </c>
    </row>
    <row r="24" spans="1:4" ht="15">
      <c r="A24" t="s">
        <v>10</v>
      </c>
      <c r="B24" s="36">
        <v>0.03547453703703704</v>
      </c>
      <c r="C24" s="8">
        <v>6</v>
      </c>
      <c r="D24" s="31">
        <v>82.07</v>
      </c>
    </row>
    <row r="25" spans="1:4" ht="15">
      <c r="A25" t="s">
        <v>11</v>
      </c>
      <c r="B25" s="36">
        <v>0.04016203703703704</v>
      </c>
      <c r="C25" s="8">
        <v>8</v>
      </c>
      <c r="D25" s="31">
        <v>66.49</v>
      </c>
    </row>
    <row r="26" spans="1:4" ht="15">
      <c r="A26" t="s">
        <v>13</v>
      </c>
      <c r="B26" s="36">
        <v>0.041747685185185186</v>
      </c>
      <c r="C26" s="8">
        <v>10</v>
      </c>
      <c r="D26" s="31">
        <v>61.22</v>
      </c>
    </row>
    <row r="27" spans="1:4" ht="15">
      <c r="A27" t="s">
        <v>294</v>
      </c>
      <c r="B27" s="36">
        <v>0.04034722222222222</v>
      </c>
      <c r="C27" s="8">
        <v>9</v>
      </c>
      <c r="D27" s="48">
        <v>65.57</v>
      </c>
    </row>
    <row r="28" spans="1:4" ht="15">
      <c r="A28" t="s">
        <v>215</v>
      </c>
      <c r="B28" s="36">
        <v>0.04478009259259259</v>
      </c>
      <c r="C28" s="8">
        <v>11</v>
      </c>
      <c r="D28" s="48">
        <v>51.14</v>
      </c>
    </row>
    <row r="29" spans="1:4" ht="15">
      <c r="A29" t="s">
        <v>293</v>
      </c>
      <c r="B29" s="36">
        <v>0.06467592592592593</v>
      </c>
      <c r="C29" s="8">
        <v>13</v>
      </c>
      <c r="D29" s="8">
        <v>0</v>
      </c>
    </row>
    <row r="30" spans="1:4" ht="15">
      <c r="A30" t="s">
        <v>14</v>
      </c>
      <c r="B30" s="36">
        <v>0.07571759259259259</v>
      </c>
      <c r="C30" s="8">
        <v>15</v>
      </c>
      <c r="D30" s="8">
        <v>0</v>
      </c>
    </row>
    <row r="31" spans="1:4" ht="15">
      <c r="A31" t="s">
        <v>313</v>
      </c>
      <c r="B31" s="36">
        <v>0.06241898148148148</v>
      </c>
      <c r="C31" s="8">
        <v>12</v>
      </c>
      <c r="D31" s="8">
        <v>0</v>
      </c>
    </row>
    <row r="32" ht="18.75">
      <c r="A32" s="53" t="s">
        <v>52</v>
      </c>
    </row>
    <row r="33" spans="1:4" ht="15">
      <c r="A33" t="s">
        <v>308</v>
      </c>
      <c r="B33" s="36">
        <v>0.016238425925925924</v>
      </c>
      <c r="C33" s="8">
        <v>1</v>
      </c>
      <c r="D33" s="31">
        <v>100</v>
      </c>
    </row>
    <row r="34" spans="1:4" ht="15">
      <c r="A34" t="s">
        <v>309</v>
      </c>
      <c r="B34" s="36">
        <v>0.016875</v>
      </c>
      <c r="C34" s="8">
        <v>2</v>
      </c>
      <c r="D34" s="31">
        <v>96.08</v>
      </c>
    </row>
    <row r="35" spans="1:4" ht="15">
      <c r="A35" t="s">
        <v>310</v>
      </c>
      <c r="B35" s="36">
        <v>0.01758101851851852</v>
      </c>
      <c r="C35" s="8">
        <v>3</v>
      </c>
      <c r="D35" s="31">
        <v>91.73</v>
      </c>
    </row>
    <row r="36" spans="1:4" ht="15">
      <c r="A36" t="s">
        <v>311</v>
      </c>
      <c r="B36" s="36">
        <v>0.017777777777777778</v>
      </c>
      <c r="C36" s="8">
        <v>4</v>
      </c>
      <c r="D36" s="31">
        <v>90.52</v>
      </c>
    </row>
    <row r="37" spans="1:4" ht="15">
      <c r="A37" t="s">
        <v>244</v>
      </c>
      <c r="B37" s="36">
        <v>0.017858796296296296</v>
      </c>
      <c r="C37" s="8">
        <v>5</v>
      </c>
      <c r="D37" s="31">
        <v>90.02</v>
      </c>
    </row>
    <row r="38" spans="1:4" ht="15">
      <c r="A38" t="s">
        <v>245</v>
      </c>
      <c r="B38" s="36">
        <v>0.018287037037037036</v>
      </c>
      <c r="C38" s="8">
        <v>6</v>
      </c>
      <c r="D38" s="31">
        <v>87.38</v>
      </c>
    </row>
    <row r="39" spans="1:4" ht="15">
      <c r="A39" t="s">
        <v>246</v>
      </c>
      <c r="B39" s="36">
        <v>0.018634259259259257</v>
      </c>
      <c r="C39" s="8">
        <v>7</v>
      </c>
      <c r="D39" s="31">
        <v>85.25</v>
      </c>
    </row>
    <row r="40" spans="1:4" ht="15">
      <c r="A40" t="s">
        <v>247</v>
      </c>
      <c r="B40" s="36">
        <v>0.019537037037037037</v>
      </c>
      <c r="C40" s="8">
        <v>8</v>
      </c>
      <c r="D40" s="31">
        <v>79.69</v>
      </c>
    </row>
    <row r="41" spans="1:4" ht="15">
      <c r="A41" t="s">
        <v>248</v>
      </c>
      <c r="B41" s="36">
        <v>0.020092592592592592</v>
      </c>
      <c r="C41" s="8">
        <v>9</v>
      </c>
      <c r="D41" s="31">
        <v>76.27</v>
      </c>
    </row>
    <row r="42" spans="1:4" ht="15">
      <c r="A42" t="s">
        <v>249</v>
      </c>
      <c r="B42" s="36">
        <v>0.022361111111111113</v>
      </c>
      <c r="C42" s="8">
        <v>10</v>
      </c>
      <c r="D42" s="31">
        <v>62.3</v>
      </c>
    </row>
    <row r="43" spans="1:4" ht="15">
      <c r="A43" t="s">
        <v>250</v>
      </c>
      <c r="B43" s="36">
        <v>0.02290509259259259</v>
      </c>
      <c r="C43" s="8">
        <v>11</v>
      </c>
      <c r="D43" s="31">
        <v>58.95</v>
      </c>
    </row>
    <row r="44" spans="1:4" ht="15">
      <c r="A44" t="s">
        <v>251</v>
      </c>
      <c r="B44" s="36">
        <v>0.02532407407407408</v>
      </c>
      <c r="C44" s="8">
        <v>12</v>
      </c>
      <c r="D44" s="31">
        <v>44.05</v>
      </c>
    </row>
    <row r="45" spans="1:4" ht="15">
      <c r="A45" t="s">
        <v>252</v>
      </c>
      <c r="B45" s="36">
        <v>0.034756944444444444</v>
      </c>
      <c r="C45" s="8">
        <v>13</v>
      </c>
      <c r="D45" s="31">
        <v>0</v>
      </c>
    </row>
    <row r="46" ht="18.75">
      <c r="A46" s="53" t="s">
        <v>373</v>
      </c>
    </row>
    <row r="47" spans="1:4" ht="15">
      <c r="A47" t="s">
        <v>253</v>
      </c>
      <c r="B47" s="36">
        <v>0.013796296296296298</v>
      </c>
      <c r="C47" s="8">
        <v>1</v>
      </c>
      <c r="D47" s="31">
        <v>100</v>
      </c>
    </row>
    <row r="48" spans="1:4" ht="15">
      <c r="A48" t="s">
        <v>254</v>
      </c>
      <c r="B48" s="36">
        <v>0.016377314814814813</v>
      </c>
      <c r="C48" s="8">
        <v>2</v>
      </c>
      <c r="D48" s="31">
        <v>81.29</v>
      </c>
    </row>
    <row r="49" spans="1:4" ht="15">
      <c r="A49" t="s">
        <v>255</v>
      </c>
      <c r="B49" s="36">
        <v>0.01673611111111111</v>
      </c>
      <c r="C49" s="8">
        <v>3</v>
      </c>
      <c r="D49" s="31">
        <v>78.69</v>
      </c>
    </row>
    <row r="50" spans="1:4" ht="15">
      <c r="A50" t="s">
        <v>256</v>
      </c>
      <c r="B50" s="36">
        <v>0.017499999999999998</v>
      </c>
      <c r="C50" s="8">
        <v>4</v>
      </c>
      <c r="D50" s="31">
        <v>73.15</v>
      </c>
    </row>
    <row r="51" spans="1:4" ht="15">
      <c r="A51" t="s">
        <v>257</v>
      </c>
      <c r="B51" s="36">
        <v>0.017870370370370373</v>
      </c>
      <c r="C51" s="8">
        <v>5</v>
      </c>
      <c r="D51" s="31">
        <v>70.47</v>
      </c>
    </row>
    <row r="52" spans="1:4" ht="15">
      <c r="A52" t="s">
        <v>258</v>
      </c>
      <c r="B52" s="36">
        <v>0.018425925925925925</v>
      </c>
      <c r="C52" s="8">
        <v>6</v>
      </c>
      <c r="D52" s="31">
        <v>66.44</v>
      </c>
    </row>
    <row r="53" spans="1:4" ht="15">
      <c r="A53" t="s">
        <v>259</v>
      </c>
      <c r="B53" s="36">
        <v>0.018587962962962962</v>
      </c>
      <c r="C53" s="8">
        <v>7</v>
      </c>
      <c r="D53" s="31">
        <v>65.27</v>
      </c>
    </row>
    <row r="54" spans="1:4" ht="15">
      <c r="A54" t="s">
        <v>260</v>
      </c>
      <c r="B54" s="36">
        <v>0.018796296296296297</v>
      </c>
      <c r="C54" s="8">
        <v>8</v>
      </c>
      <c r="D54" s="31">
        <v>63.76</v>
      </c>
    </row>
    <row r="55" spans="1:4" ht="15">
      <c r="A55" t="s">
        <v>261</v>
      </c>
      <c r="B55" s="36">
        <v>0.019328703703703702</v>
      </c>
      <c r="C55" s="8">
        <v>9</v>
      </c>
      <c r="D55" s="31">
        <v>59.9</v>
      </c>
    </row>
    <row r="56" spans="1:4" ht="15">
      <c r="A56" t="s">
        <v>262</v>
      </c>
      <c r="B56" s="36">
        <v>0.01943287037037037</v>
      </c>
      <c r="C56" s="8">
        <v>10</v>
      </c>
      <c r="D56" s="31">
        <v>59.14</v>
      </c>
    </row>
    <row r="57" spans="1:4" ht="15">
      <c r="A57" t="s">
        <v>263</v>
      </c>
      <c r="B57" s="36">
        <v>0.019594907407407405</v>
      </c>
      <c r="C57" s="8">
        <v>11</v>
      </c>
      <c r="D57" s="31">
        <v>57.97</v>
      </c>
    </row>
    <row r="58" spans="1:4" ht="15">
      <c r="A58" t="s">
        <v>264</v>
      </c>
      <c r="B58" s="36">
        <v>0.019733796296296298</v>
      </c>
      <c r="C58" s="8">
        <v>12</v>
      </c>
      <c r="D58" s="31">
        <v>56.96</v>
      </c>
    </row>
    <row r="59" spans="1:4" ht="15">
      <c r="A59" t="s">
        <v>265</v>
      </c>
      <c r="B59" s="36">
        <v>0.020555555555555556</v>
      </c>
      <c r="C59" s="8">
        <v>13</v>
      </c>
      <c r="D59" s="31">
        <v>51.01</v>
      </c>
    </row>
    <row r="60" spans="1:4" ht="15">
      <c r="A60" t="s">
        <v>266</v>
      </c>
      <c r="B60" s="36">
        <v>0.021585648148148145</v>
      </c>
      <c r="C60" s="8">
        <v>14</v>
      </c>
      <c r="D60" s="31">
        <v>43.54</v>
      </c>
    </row>
    <row r="61" spans="1:4" ht="15">
      <c r="A61" t="s">
        <v>267</v>
      </c>
      <c r="B61" s="36">
        <v>0.021863425925925925</v>
      </c>
      <c r="C61" s="8">
        <v>15</v>
      </c>
      <c r="D61" s="31">
        <v>41.53</v>
      </c>
    </row>
    <row r="62" spans="1:4" ht="15">
      <c r="A62" t="s">
        <v>268</v>
      </c>
      <c r="B62" s="36">
        <v>0.022650462962962966</v>
      </c>
      <c r="C62" s="8">
        <v>16</v>
      </c>
      <c r="D62" s="31">
        <v>35.82</v>
      </c>
    </row>
    <row r="63" spans="1:4" ht="15">
      <c r="A63" t="s">
        <v>269</v>
      </c>
      <c r="B63" s="36">
        <v>0.022997685185185187</v>
      </c>
      <c r="C63" s="8">
        <v>17</v>
      </c>
      <c r="D63" s="31">
        <v>33.31</v>
      </c>
    </row>
    <row r="64" spans="1:4" ht="15">
      <c r="A64" t="s">
        <v>270</v>
      </c>
      <c r="B64" s="36">
        <v>0.02335648148148148</v>
      </c>
      <c r="C64" s="8">
        <v>18</v>
      </c>
      <c r="D64" s="31">
        <v>30.7</v>
      </c>
    </row>
    <row r="65" spans="1:4" ht="15">
      <c r="A65" t="s">
        <v>271</v>
      </c>
      <c r="B65" s="36">
        <v>0.023865740740740743</v>
      </c>
      <c r="C65" s="8">
        <v>19</v>
      </c>
      <c r="D65" s="31">
        <v>27.01</v>
      </c>
    </row>
    <row r="66" spans="1:4" ht="15">
      <c r="A66" t="s">
        <v>272</v>
      </c>
      <c r="B66" s="36">
        <v>0.025358796296296296</v>
      </c>
      <c r="C66" s="8">
        <v>20</v>
      </c>
      <c r="D66" s="31">
        <v>16.19</v>
      </c>
    </row>
    <row r="67" spans="1:4" ht="15">
      <c r="A67" t="s">
        <v>273</v>
      </c>
      <c r="B67" s="36">
        <v>0.02704861111111111</v>
      </c>
      <c r="C67" s="8">
        <v>21</v>
      </c>
      <c r="D67" s="31">
        <v>3.94</v>
      </c>
    </row>
    <row r="68" spans="1:4" ht="15">
      <c r="A68" t="s">
        <v>274</v>
      </c>
      <c r="B68" s="36">
        <v>0.027604166666666666</v>
      </c>
      <c r="C68" s="8">
        <v>22</v>
      </c>
      <c r="D68" s="8">
        <v>0</v>
      </c>
    </row>
    <row r="69" spans="1:4" ht="15">
      <c r="A69" t="s">
        <v>275</v>
      </c>
      <c r="B69" s="36">
        <v>0.027650462962962963</v>
      </c>
      <c r="C69" s="8">
        <v>23</v>
      </c>
      <c r="D69" s="8">
        <v>0</v>
      </c>
    </row>
    <row r="70" spans="1:4" ht="15">
      <c r="A70" t="s">
        <v>276</v>
      </c>
      <c r="B70" s="36">
        <v>0.028749999999999998</v>
      </c>
      <c r="C70" s="8">
        <v>24</v>
      </c>
      <c r="D70" s="8">
        <v>0</v>
      </c>
    </row>
    <row r="71" spans="1:4" ht="15">
      <c r="A71" t="s">
        <v>277</v>
      </c>
      <c r="B71" s="36">
        <v>0.02954861111111111</v>
      </c>
      <c r="C71" s="8">
        <v>25</v>
      </c>
      <c r="D71" s="8">
        <v>0</v>
      </c>
    </row>
    <row r="72" spans="1:4" ht="15">
      <c r="A72" t="s">
        <v>278</v>
      </c>
      <c r="B72" s="36">
        <v>0.031157407407407408</v>
      </c>
      <c r="C72" s="8">
        <v>26</v>
      </c>
      <c r="D72" s="8">
        <v>0</v>
      </c>
    </row>
    <row r="73" spans="1:4" ht="15">
      <c r="A73" t="s">
        <v>279</v>
      </c>
      <c r="B73" s="36">
        <v>0.03217592592592593</v>
      </c>
      <c r="C73" s="8">
        <v>27</v>
      </c>
      <c r="D73" s="8">
        <v>0</v>
      </c>
    </row>
    <row r="74" spans="1:4" ht="15">
      <c r="A74" t="s">
        <v>280</v>
      </c>
      <c r="B74" s="36">
        <v>0.032499999999999994</v>
      </c>
      <c r="C74" s="8">
        <v>28</v>
      </c>
      <c r="D74" s="8">
        <v>0</v>
      </c>
    </row>
    <row r="75" spans="1:4" ht="15">
      <c r="A75" t="s">
        <v>281</v>
      </c>
      <c r="B75" s="36">
        <v>0.03405092592592592</v>
      </c>
      <c r="C75" s="8">
        <v>29</v>
      </c>
      <c r="D75" s="8">
        <v>0</v>
      </c>
    </row>
    <row r="76" spans="1:4" ht="15">
      <c r="A76" t="s">
        <v>282</v>
      </c>
      <c r="B76" s="36">
        <v>0.03488425925925926</v>
      </c>
      <c r="C76" s="8">
        <v>30</v>
      </c>
      <c r="D76" s="8">
        <v>0</v>
      </c>
    </row>
    <row r="77" ht="15">
      <c r="D77" s="8" t="s">
        <v>283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3"/>
  <sheetViews>
    <sheetView zoomScalePageLayoutView="0" workbookViewId="0" topLeftCell="A61">
      <selection activeCell="K82" sqref="K82"/>
    </sheetView>
  </sheetViews>
  <sheetFormatPr defaultColWidth="9.140625" defaultRowHeight="15"/>
  <cols>
    <col min="1" max="1" width="26.421875" style="0" customWidth="1"/>
    <col min="3" max="3" width="9.140625" style="44" customWidth="1"/>
  </cols>
  <sheetData>
    <row r="2" ht="18.75">
      <c r="A2" s="54" t="s">
        <v>376</v>
      </c>
    </row>
    <row r="4" ht="15.75">
      <c r="A4" s="52" t="s">
        <v>235</v>
      </c>
    </row>
    <row r="5" spans="1:4" ht="15">
      <c r="A5" t="s">
        <v>236</v>
      </c>
      <c r="B5" s="40">
        <v>0.014212962962962962</v>
      </c>
      <c r="C5" s="44">
        <v>1</v>
      </c>
      <c r="D5" s="31">
        <v>100</v>
      </c>
    </row>
    <row r="6" spans="1:4" ht="15">
      <c r="A6" t="s">
        <v>345</v>
      </c>
      <c r="B6" s="40">
        <v>0.014270833333333335</v>
      </c>
      <c r="C6" s="44">
        <v>2</v>
      </c>
      <c r="D6" s="31">
        <v>99.59</v>
      </c>
    </row>
    <row r="7" spans="1:4" ht="15">
      <c r="A7" t="s">
        <v>346</v>
      </c>
      <c r="B7" s="40">
        <v>0.016168981481481482</v>
      </c>
      <c r="C7" s="44">
        <v>4</v>
      </c>
      <c r="D7" s="31">
        <v>86.24</v>
      </c>
    </row>
    <row r="8" spans="1:4" ht="15">
      <c r="A8" t="s">
        <v>347</v>
      </c>
      <c r="B8" s="40">
        <v>0.01664351851851852</v>
      </c>
      <c r="C8" s="44">
        <v>5</v>
      </c>
      <c r="D8" s="31">
        <v>82.9</v>
      </c>
    </row>
    <row r="9" spans="1:4" ht="15">
      <c r="A9" t="s">
        <v>348</v>
      </c>
      <c r="B9" s="40">
        <v>0.01744212962962963</v>
      </c>
      <c r="C9" s="44">
        <v>6</v>
      </c>
      <c r="D9" s="31">
        <v>77.28</v>
      </c>
    </row>
    <row r="10" spans="1:4" ht="15">
      <c r="A10" t="s">
        <v>349</v>
      </c>
      <c r="B10" s="40">
        <v>0.018784722222222223</v>
      </c>
      <c r="C10" s="44">
        <v>7</v>
      </c>
      <c r="D10" s="31">
        <v>67.83</v>
      </c>
    </row>
    <row r="11" spans="1:4" ht="15">
      <c r="A11" t="s">
        <v>350</v>
      </c>
      <c r="B11" s="40">
        <v>0.019375</v>
      </c>
      <c r="C11" s="44">
        <v>8</v>
      </c>
      <c r="D11" s="31">
        <v>63.68</v>
      </c>
    </row>
    <row r="12" spans="1:4" ht="15">
      <c r="A12" t="s">
        <v>351</v>
      </c>
      <c r="B12" s="40">
        <v>0.020277777777777777</v>
      </c>
      <c r="C12" s="44">
        <v>11</v>
      </c>
      <c r="D12" s="31">
        <v>57.33</v>
      </c>
    </row>
    <row r="13" spans="1:4" ht="15">
      <c r="A13" t="s">
        <v>352</v>
      </c>
      <c r="B13" s="40">
        <v>0.021608796296296296</v>
      </c>
      <c r="C13" s="44">
        <v>13</v>
      </c>
      <c r="D13" s="31">
        <v>47.96</v>
      </c>
    </row>
    <row r="14" spans="1:4" ht="15">
      <c r="A14" t="s">
        <v>353</v>
      </c>
      <c r="B14" s="40">
        <v>0.025104166666666664</v>
      </c>
      <c r="C14" s="44">
        <v>17</v>
      </c>
      <c r="D14" s="31">
        <v>23.37</v>
      </c>
    </row>
    <row r="15" spans="1:4" ht="15">
      <c r="A15" t="s">
        <v>354</v>
      </c>
      <c r="B15" s="40">
        <v>0.025983796296296297</v>
      </c>
      <c r="C15" s="44">
        <v>18</v>
      </c>
      <c r="D15" s="31">
        <v>17.18</v>
      </c>
    </row>
    <row r="16" spans="1:4" ht="15">
      <c r="A16" t="s">
        <v>355</v>
      </c>
      <c r="B16" s="40">
        <v>0.03217592592592593</v>
      </c>
      <c r="C16" s="44">
        <v>22</v>
      </c>
      <c r="D16" s="31">
        <v>0</v>
      </c>
    </row>
    <row r="17" spans="1:4" ht="15">
      <c r="A17" t="s">
        <v>356</v>
      </c>
      <c r="B17" s="40">
        <v>0.03255787037037037</v>
      </c>
      <c r="C17" s="44">
        <v>23</v>
      </c>
      <c r="D17" s="31">
        <v>0</v>
      </c>
    </row>
    <row r="18" spans="1:4" ht="15">
      <c r="A18" t="s">
        <v>357</v>
      </c>
      <c r="B18" s="40">
        <v>0.03789351851851852</v>
      </c>
      <c r="C18" s="44">
        <v>26</v>
      </c>
      <c r="D18" s="31">
        <v>0</v>
      </c>
    </row>
    <row r="19" spans="1:4" ht="15">
      <c r="A19" t="s">
        <v>114</v>
      </c>
      <c r="B19" s="8" t="s">
        <v>220</v>
      </c>
      <c r="C19" s="8" t="s">
        <v>220</v>
      </c>
      <c r="D19" s="31">
        <v>0</v>
      </c>
    </row>
    <row r="21" ht="15.75">
      <c r="A21" s="52" t="s">
        <v>237</v>
      </c>
    </row>
    <row r="22" spans="1:4" ht="15">
      <c r="A22" t="s">
        <v>358</v>
      </c>
      <c r="B22" s="40">
        <v>0.018969907407407408</v>
      </c>
      <c r="C22" s="44">
        <v>1</v>
      </c>
      <c r="D22" s="31">
        <v>100</v>
      </c>
    </row>
    <row r="23" spans="1:4" ht="15">
      <c r="A23" t="s">
        <v>359</v>
      </c>
      <c r="B23" s="40">
        <v>0.02193287037037037</v>
      </c>
      <c r="C23" s="44">
        <v>6</v>
      </c>
      <c r="D23" s="31">
        <v>84.38</v>
      </c>
    </row>
    <row r="24" spans="1:4" ht="15">
      <c r="A24" t="s">
        <v>360</v>
      </c>
      <c r="B24" s="40">
        <v>0.022037037037037036</v>
      </c>
      <c r="C24" s="44">
        <v>7</v>
      </c>
      <c r="D24" s="31">
        <v>83.83</v>
      </c>
    </row>
    <row r="25" spans="1:4" ht="15">
      <c r="A25" t="s">
        <v>361</v>
      </c>
      <c r="B25" s="40">
        <v>0.022118055555555557</v>
      </c>
      <c r="C25" s="44">
        <v>8</v>
      </c>
      <c r="D25" s="31">
        <v>83.4</v>
      </c>
    </row>
    <row r="26" spans="1:4" ht="15">
      <c r="A26" t="s">
        <v>362</v>
      </c>
      <c r="B26" s="40">
        <v>0.023067129629629632</v>
      </c>
      <c r="C26" s="44">
        <v>10</v>
      </c>
      <c r="D26" s="31">
        <v>78.4</v>
      </c>
    </row>
    <row r="27" spans="1:4" ht="15">
      <c r="A27" t="s">
        <v>363</v>
      </c>
      <c r="B27" s="40">
        <v>0.024722222222222225</v>
      </c>
      <c r="C27" s="44">
        <v>12</v>
      </c>
      <c r="D27" s="31">
        <v>69.68</v>
      </c>
    </row>
    <row r="28" spans="1:4" ht="15">
      <c r="A28" t="s">
        <v>364</v>
      </c>
      <c r="B28" s="40">
        <v>0.02579861111111111</v>
      </c>
      <c r="C28" s="44">
        <v>17</v>
      </c>
      <c r="D28" s="31">
        <v>64</v>
      </c>
    </row>
    <row r="29" spans="1:4" ht="15">
      <c r="A29" t="s">
        <v>365</v>
      </c>
      <c r="B29" s="40">
        <v>0.028113425925925927</v>
      </c>
      <c r="C29" s="44">
        <v>22</v>
      </c>
      <c r="D29" s="31">
        <v>51.8</v>
      </c>
    </row>
    <row r="30" spans="1:4" ht="15">
      <c r="A30" t="s">
        <v>366</v>
      </c>
      <c r="B30" s="40">
        <v>0.02884259259259259</v>
      </c>
      <c r="C30" s="44">
        <v>23</v>
      </c>
      <c r="D30" s="31">
        <v>47.96</v>
      </c>
    </row>
    <row r="31" spans="1:4" ht="15">
      <c r="A31" t="s">
        <v>367</v>
      </c>
      <c r="B31" s="40">
        <v>0.03184027777777778</v>
      </c>
      <c r="C31" s="44">
        <v>26</v>
      </c>
      <c r="D31" s="31">
        <v>32.15</v>
      </c>
    </row>
    <row r="32" spans="1:4" ht="15">
      <c r="A32" t="s">
        <v>368</v>
      </c>
      <c r="B32" s="40">
        <v>0.03318287037037037</v>
      </c>
      <c r="C32" s="44">
        <v>29</v>
      </c>
      <c r="D32" s="31">
        <v>25.08</v>
      </c>
    </row>
    <row r="33" spans="1:4" ht="15">
      <c r="A33" t="s">
        <v>369</v>
      </c>
      <c r="B33" s="40">
        <v>0.033680555555555554</v>
      </c>
      <c r="C33" s="44">
        <v>31</v>
      </c>
      <c r="D33" s="31">
        <v>22.45</v>
      </c>
    </row>
    <row r="34" spans="1:4" ht="15">
      <c r="A34" t="s">
        <v>370</v>
      </c>
      <c r="B34" s="40">
        <v>0.03653935185185185</v>
      </c>
      <c r="C34" s="44">
        <v>33</v>
      </c>
      <c r="D34" s="31">
        <v>7.38</v>
      </c>
    </row>
    <row r="35" spans="1:4" ht="15">
      <c r="A35" t="s">
        <v>371</v>
      </c>
      <c r="B35" s="40">
        <v>0.0384375</v>
      </c>
      <c r="C35" s="44">
        <v>34</v>
      </c>
      <c r="D35" s="31">
        <v>0</v>
      </c>
    </row>
    <row r="36" spans="1:4" ht="15">
      <c r="A36" t="s">
        <v>314</v>
      </c>
      <c r="B36" s="40">
        <v>0.04328703703703704</v>
      </c>
      <c r="C36" s="44">
        <v>36</v>
      </c>
      <c r="D36" s="31">
        <v>0</v>
      </c>
    </row>
    <row r="37" spans="1:4" ht="15">
      <c r="A37" t="s">
        <v>372</v>
      </c>
      <c r="B37" s="40">
        <v>0.05659722222222222</v>
      </c>
      <c r="C37" s="44">
        <v>37</v>
      </c>
      <c r="D37" s="31">
        <v>0</v>
      </c>
    </row>
    <row r="39" ht="15.75">
      <c r="A39" s="52" t="s">
        <v>238</v>
      </c>
    </row>
    <row r="40" spans="1:5" ht="15">
      <c r="A40" t="s">
        <v>315</v>
      </c>
      <c r="B40" s="40">
        <v>0.017499999999999998</v>
      </c>
      <c r="C40" s="44">
        <v>1</v>
      </c>
      <c r="D40" s="31">
        <v>100</v>
      </c>
      <c r="E40" s="49"/>
    </row>
    <row r="41" spans="1:5" ht="15">
      <c r="A41" t="s">
        <v>316</v>
      </c>
      <c r="B41" s="40">
        <v>0.017731481481481483</v>
      </c>
      <c r="C41" s="44">
        <v>2</v>
      </c>
      <c r="D41" s="31">
        <v>98.68</v>
      </c>
      <c r="E41" s="49"/>
    </row>
    <row r="42" spans="1:5" ht="15">
      <c r="A42" t="s">
        <v>317</v>
      </c>
      <c r="B42" s="40">
        <v>0.01871527777777778</v>
      </c>
      <c r="C42" s="44">
        <v>4</v>
      </c>
      <c r="D42" s="31">
        <v>93.06</v>
      </c>
      <c r="E42" s="49"/>
    </row>
    <row r="43" spans="1:5" ht="15">
      <c r="A43" t="s">
        <v>318</v>
      </c>
      <c r="B43" s="40">
        <v>0.019560185185185184</v>
      </c>
      <c r="C43" s="44">
        <v>6</v>
      </c>
      <c r="D43" s="31">
        <v>88.23</v>
      </c>
      <c r="E43" s="49"/>
    </row>
    <row r="44" spans="1:5" ht="15">
      <c r="A44" t="s">
        <v>319</v>
      </c>
      <c r="B44" s="40">
        <v>0.01960648148148148</v>
      </c>
      <c r="C44" s="44">
        <v>7</v>
      </c>
      <c r="D44" s="31">
        <v>87.96</v>
      </c>
      <c r="E44" s="49"/>
    </row>
    <row r="45" spans="1:5" ht="15">
      <c r="A45" t="s">
        <v>320</v>
      </c>
      <c r="B45" s="40">
        <v>0.021203703703703707</v>
      </c>
      <c r="C45" s="44">
        <v>9</v>
      </c>
      <c r="D45" s="31">
        <v>78.84</v>
      </c>
      <c r="E45" s="49"/>
    </row>
    <row r="46" spans="1:5" ht="15">
      <c r="A46" t="s">
        <v>321</v>
      </c>
      <c r="B46" s="40">
        <v>0.02162037037037037</v>
      </c>
      <c r="C46" s="44">
        <v>10</v>
      </c>
      <c r="D46" s="31">
        <v>76.46</v>
      </c>
      <c r="E46" s="49"/>
    </row>
    <row r="47" spans="1:5" ht="15">
      <c r="A47" t="s">
        <v>322</v>
      </c>
      <c r="B47" s="40">
        <v>0.02175925925925926</v>
      </c>
      <c r="C47" s="44">
        <v>11</v>
      </c>
      <c r="D47" s="31">
        <v>75.66</v>
      </c>
      <c r="E47" s="49"/>
    </row>
    <row r="48" spans="1:5" ht="15">
      <c r="A48" t="s">
        <v>323</v>
      </c>
      <c r="B48" s="40">
        <v>0.0221875</v>
      </c>
      <c r="C48" s="44">
        <v>12</v>
      </c>
      <c r="D48" s="31">
        <v>73.21</v>
      </c>
      <c r="E48" s="49"/>
    </row>
    <row r="49" spans="1:5" ht="15">
      <c r="A49" t="s">
        <v>324</v>
      </c>
      <c r="B49" s="40">
        <v>0.02224537037037037</v>
      </c>
      <c r="C49" s="44">
        <v>13</v>
      </c>
      <c r="D49" s="31">
        <v>72.88</v>
      </c>
      <c r="E49" s="49"/>
    </row>
    <row r="50" spans="1:5" ht="15">
      <c r="A50" t="s">
        <v>325</v>
      </c>
      <c r="B50" s="40">
        <v>0.022476851851851855</v>
      </c>
      <c r="C50" s="44">
        <v>14</v>
      </c>
      <c r="D50" s="31">
        <v>71.56</v>
      </c>
      <c r="E50" s="49"/>
    </row>
    <row r="51" spans="1:5" ht="15">
      <c r="A51" t="s">
        <v>326</v>
      </c>
      <c r="B51" s="40">
        <v>0.02259259259259259</v>
      </c>
      <c r="C51" s="44">
        <v>15</v>
      </c>
      <c r="D51" s="31">
        <v>70.9</v>
      </c>
      <c r="E51" s="49"/>
    </row>
    <row r="52" spans="1:5" ht="15">
      <c r="A52" t="s">
        <v>327</v>
      </c>
      <c r="B52" s="40">
        <v>0.022847222222222224</v>
      </c>
      <c r="C52" s="44">
        <v>16</v>
      </c>
      <c r="D52" s="31">
        <v>69.44</v>
      </c>
      <c r="E52" s="49"/>
    </row>
    <row r="53" spans="1:5" ht="15">
      <c r="A53" t="s">
        <v>328</v>
      </c>
      <c r="B53" s="40">
        <v>0.02292824074074074</v>
      </c>
      <c r="C53" s="44">
        <v>17</v>
      </c>
      <c r="D53" s="31">
        <v>68.98</v>
      </c>
      <c r="E53" s="49"/>
    </row>
    <row r="54" spans="1:5" ht="15">
      <c r="A54" t="s">
        <v>329</v>
      </c>
      <c r="B54" s="40">
        <v>0.023738425925925923</v>
      </c>
      <c r="C54" s="44">
        <v>18</v>
      </c>
      <c r="D54" s="31">
        <v>64.35</v>
      </c>
      <c r="E54" s="49"/>
    </row>
    <row r="55" spans="1:5" ht="15">
      <c r="A55" t="s">
        <v>330</v>
      </c>
      <c r="B55" s="40">
        <v>0.02423611111111111</v>
      </c>
      <c r="C55" s="44">
        <v>20</v>
      </c>
      <c r="D55" s="31">
        <v>61.51</v>
      </c>
      <c r="E55" s="49"/>
    </row>
    <row r="56" spans="1:5" ht="15">
      <c r="A56" t="s">
        <v>331</v>
      </c>
      <c r="B56" s="40">
        <v>0.02479166666666667</v>
      </c>
      <c r="C56" s="44">
        <v>21</v>
      </c>
      <c r="D56" s="31">
        <v>58.33</v>
      </c>
      <c r="E56" s="49"/>
    </row>
    <row r="57" spans="1:5" ht="15">
      <c r="A57" t="s">
        <v>332</v>
      </c>
      <c r="B57" s="40">
        <v>0.02525462962962963</v>
      </c>
      <c r="C57" s="44">
        <v>22</v>
      </c>
      <c r="D57" s="31">
        <v>55.69</v>
      </c>
      <c r="E57" s="49"/>
    </row>
    <row r="58" spans="1:5" ht="15">
      <c r="A58" t="s">
        <v>333</v>
      </c>
      <c r="B58" s="40">
        <v>0.02549768518518519</v>
      </c>
      <c r="C58" s="44">
        <v>23</v>
      </c>
      <c r="D58" s="31">
        <v>54.3</v>
      </c>
      <c r="E58" s="49"/>
    </row>
    <row r="59" spans="1:5" ht="15">
      <c r="A59" t="s">
        <v>295</v>
      </c>
      <c r="B59" s="40">
        <v>0.025833333333333333</v>
      </c>
      <c r="C59" s="44">
        <v>25</v>
      </c>
      <c r="D59" s="31">
        <v>52.38</v>
      </c>
      <c r="E59" s="49"/>
    </row>
    <row r="60" spans="1:5" ht="15">
      <c r="A60" t="s">
        <v>188</v>
      </c>
      <c r="B60" s="40">
        <v>0.026631944444444444</v>
      </c>
      <c r="C60" s="44">
        <v>27</v>
      </c>
      <c r="D60" s="31">
        <v>47.82</v>
      </c>
      <c r="E60" s="49"/>
    </row>
    <row r="61" spans="1:5" ht="15">
      <c r="A61" t="s">
        <v>170</v>
      </c>
      <c r="B61" s="40">
        <v>0.02800925925925926</v>
      </c>
      <c r="C61" s="44">
        <v>30</v>
      </c>
      <c r="D61" s="31">
        <v>39.95</v>
      </c>
      <c r="E61" s="49"/>
    </row>
    <row r="62" spans="1:5" ht="15">
      <c r="A62" t="s">
        <v>296</v>
      </c>
      <c r="B62" s="40">
        <v>0.02917824074074074</v>
      </c>
      <c r="C62" s="44">
        <v>32</v>
      </c>
      <c r="D62" s="31">
        <v>33.27</v>
      </c>
      <c r="E62" s="49"/>
    </row>
    <row r="63" spans="1:5" ht="15">
      <c r="A63" t="s">
        <v>297</v>
      </c>
      <c r="B63" s="40">
        <v>0.030925925925925926</v>
      </c>
      <c r="C63" s="44">
        <v>33</v>
      </c>
      <c r="D63" s="31">
        <v>23.38</v>
      </c>
      <c r="E63" s="49"/>
    </row>
    <row r="64" spans="1:5" ht="15">
      <c r="A64" t="s">
        <v>298</v>
      </c>
      <c r="B64" s="40">
        <v>0.032372685185185185</v>
      </c>
      <c r="C64" s="44">
        <v>34</v>
      </c>
      <c r="D64" s="31">
        <v>15.01</v>
      </c>
      <c r="E64" s="49"/>
    </row>
    <row r="65" spans="1:5" ht="15">
      <c r="A65" t="s">
        <v>299</v>
      </c>
      <c r="B65" s="40">
        <v>0.03346064814814815</v>
      </c>
      <c r="C65" s="44">
        <v>36</v>
      </c>
      <c r="D65" s="31">
        <v>8.8</v>
      </c>
      <c r="E65" s="49"/>
    </row>
    <row r="66" spans="1:5" ht="15">
      <c r="A66" t="s">
        <v>300</v>
      </c>
      <c r="B66" s="40">
        <v>0.03451388888888889</v>
      </c>
      <c r="C66" s="44">
        <v>38</v>
      </c>
      <c r="D66" s="31">
        <v>2.78</v>
      </c>
      <c r="E66" s="49"/>
    </row>
    <row r="67" spans="1:5" ht="15">
      <c r="A67" t="s">
        <v>191</v>
      </c>
      <c r="B67" s="40">
        <v>0.03631944444444444</v>
      </c>
      <c r="C67" s="44">
        <v>39</v>
      </c>
      <c r="D67" s="31">
        <v>0</v>
      </c>
      <c r="E67" s="49"/>
    </row>
    <row r="69" ht="15.75">
      <c r="A69" s="52" t="s">
        <v>239</v>
      </c>
    </row>
    <row r="70" spans="1:4" ht="15">
      <c r="A70" t="s">
        <v>334</v>
      </c>
      <c r="B70" s="40">
        <v>0.01923611111111111</v>
      </c>
      <c r="C70" s="44">
        <v>1</v>
      </c>
      <c r="D70" s="31">
        <v>100</v>
      </c>
    </row>
    <row r="71" spans="1:4" ht="15">
      <c r="A71" t="s">
        <v>335</v>
      </c>
      <c r="B71" s="40">
        <v>0.020266203703703703</v>
      </c>
      <c r="C71" s="44">
        <v>3</v>
      </c>
      <c r="D71" s="31">
        <v>94.65</v>
      </c>
    </row>
    <row r="72" spans="1:4" ht="15">
      <c r="A72" t="s">
        <v>336</v>
      </c>
      <c r="B72" s="40">
        <v>0.021099537037037038</v>
      </c>
      <c r="C72" s="44">
        <v>6</v>
      </c>
      <c r="D72" s="31">
        <v>90.31</v>
      </c>
    </row>
    <row r="73" spans="1:4" ht="15">
      <c r="A73" t="s">
        <v>337</v>
      </c>
      <c r="B73" s="40">
        <v>0.0221875</v>
      </c>
      <c r="C73" s="44">
        <v>10</v>
      </c>
      <c r="D73" s="31">
        <v>84.66</v>
      </c>
    </row>
    <row r="74" spans="1:4" ht="15">
      <c r="A74" t="s">
        <v>338</v>
      </c>
      <c r="B74" s="40">
        <v>0.023055555555555555</v>
      </c>
      <c r="C74" s="44">
        <v>13</v>
      </c>
      <c r="D74" s="31">
        <v>80.14</v>
      </c>
    </row>
    <row r="75" spans="1:4" ht="15">
      <c r="A75" t="s">
        <v>339</v>
      </c>
      <c r="B75" s="40">
        <v>0.02337962962962963</v>
      </c>
      <c r="C75" s="44">
        <v>14</v>
      </c>
      <c r="D75" s="31">
        <v>78.46</v>
      </c>
    </row>
    <row r="76" spans="1:4" ht="15">
      <c r="A76" t="s">
        <v>340</v>
      </c>
      <c r="B76" s="40">
        <v>0.024270833333333335</v>
      </c>
      <c r="C76" s="44">
        <v>16</v>
      </c>
      <c r="D76" s="31">
        <v>73.83</v>
      </c>
    </row>
    <row r="77" spans="1:4" ht="15">
      <c r="A77" t="s">
        <v>341</v>
      </c>
      <c r="B77" s="40">
        <v>0.024305555555555556</v>
      </c>
      <c r="C77" s="44">
        <v>17</v>
      </c>
      <c r="D77" s="31">
        <v>73.65</v>
      </c>
    </row>
    <row r="78" spans="1:4" ht="15">
      <c r="A78" t="s">
        <v>342</v>
      </c>
      <c r="B78" s="40">
        <v>0.028773148148148145</v>
      </c>
      <c r="C78" s="44">
        <v>25</v>
      </c>
      <c r="D78" s="31">
        <v>50.42</v>
      </c>
    </row>
    <row r="79" spans="1:4" ht="15">
      <c r="A79" t="s">
        <v>343</v>
      </c>
      <c r="B79" s="40">
        <v>0.031782407407407405</v>
      </c>
      <c r="C79" s="44">
        <v>30</v>
      </c>
      <c r="D79" s="31">
        <v>34.78</v>
      </c>
    </row>
    <row r="80" spans="1:4" ht="15">
      <c r="A80" t="s">
        <v>344</v>
      </c>
      <c r="B80" s="40">
        <v>0.035486111111111114</v>
      </c>
      <c r="C80" s="44">
        <v>35</v>
      </c>
      <c r="D80" s="31">
        <v>15.52</v>
      </c>
    </row>
    <row r="81" spans="1:4" ht="15">
      <c r="A81" t="s">
        <v>217</v>
      </c>
      <c r="B81" s="40">
        <v>0.03613425925925926</v>
      </c>
      <c r="C81" s="44">
        <v>38</v>
      </c>
      <c r="D81" s="31">
        <v>12.15</v>
      </c>
    </row>
    <row r="82" spans="1:4" ht="15">
      <c r="A82" t="s">
        <v>301</v>
      </c>
      <c r="B82" s="40">
        <v>0.03967592592592593</v>
      </c>
      <c r="C82" s="44">
        <v>43</v>
      </c>
      <c r="D82" s="31">
        <v>0</v>
      </c>
    </row>
    <row r="83" spans="1:4" ht="15">
      <c r="A83" t="s">
        <v>8</v>
      </c>
      <c r="B83" s="8" t="s">
        <v>220</v>
      </c>
      <c r="C83" s="8" t="s">
        <v>220</v>
      </c>
      <c r="D83" s="31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9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8.7109375" style="0" customWidth="1"/>
    <col min="3" max="3" width="5.28125" style="8" customWidth="1"/>
    <col min="4" max="4" width="9.140625" style="11" customWidth="1"/>
  </cols>
  <sheetData>
    <row r="2" ht="18.75">
      <c r="A2" s="54" t="s">
        <v>377</v>
      </c>
    </row>
    <row r="4" spans="1:4" ht="18.75">
      <c r="A4" s="53" t="s">
        <v>375</v>
      </c>
      <c r="C4" s="88" t="s">
        <v>48</v>
      </c>
      <c r="D4" s="30" t="s">
        <v>53</v>
      </c>
    </row>
    <row r="5" spans="1:4" ht="15">
      <c r="A5" t="s">
        <v>378</v>
      </c>
      <c r="B5" s="40">
        <v>0.006793981481481482</v>
      </c>
      <c r="C5" s="8">
        <v>1</v>
      </c>
      <c r="D5" s="31">
        <v>100</v>
      </c>
    </row>
    <row r="6" spans="1:4" ht="15">
      <c r="A6" t="s">
        <v>379</v>
      </c>
      <c r="B6" s="40">
        <v>0.007106481481481481</v>
      </c>
      <c r="C6" s="8">
        <v>2</v>
      </c>
      <c r="D6" s="31">
        <v>95.4</v>
      </c>
    </row>
    <row r="7" spans="1:4" ht="15">
      <c r="A7" t="s">
        <v>380</v>
      </c>
      <c r="B7" s="40">
        <v>0.007395833333333334</v>
      </c>
      <c r="C7" s="8">
        <v>3</v>
      </c>
      <c r="D7" s="31">
        <v>91.14</v>
      </c>
    </row>
    <row r="8" spans="1:4" ht="15">
      <c r="A8" t="s">
        <v>381</v>
      </c>
      <c r="B8" s="40">
        <v>0.007453703703703703</v>
      </c>
      <c r="C8" s="8">
        <v>4</v>
      </c>
      <c r="D8" s="31">
        <v>90.29</v>
      </c>
    </row>
    <row r="9" spans="1:4" ht="15">
      <c r="A9" t="s">
        <v>382</v>
      </c>
      <c r="B9" s="40">
        <v>0.007488425925925926</v>
      </c>
      <c r="C9" s="8">
        <v>5</v>
      </c>
      <c r="D9" s="31">
        <v>89.78</v>
      </c>
    </row>
    <row r="10" spans="1:4" ht="15">
      <c r="A10" t="s">
        <v>383</v>
      </c>
      <c r="B10" s="40">
        <v>0.007500000000000001</v>
      </c>
      <c r="C10" s="8">
        <v>6</v>
      </c>
      <c r="D10" s="31">
        <v>89.61</v>
      </c>
    </row>
    <row r="11" spans="1:4" ht="15">
      <c r="A11" t="s">
        <v>350</v>
      </c>
      <c r="B11" s="40">
        <v>0.007592592592592593</v>
      </c>
      <c r="C11" s="8">
        <v>8</v>
      </c>
      <c r="D11" s="31">
        <v>88.25</v>
      </c>
    </row>
    <row r="12" spans="1:4" ht="15">
      <c r="A12" t="s">
        <v>384</v>
      </c>
      <c r="B12" s="40">
        <v>0.007847222222222222</v>
      </c>
      <c r="C12" s="8">
        <v>9</v>
      </c>
      <c r="D12" s="31">
        <v>84.5</v>
      </c>
    </row>
    <row r="13" spans="1:4" ht="15">
      <c r="A13" t="s">
        <v>385</v>
      </c>
      <c r="B13" s="40">
        <v>0.007939814814814814</v>
      </c>
      <c r="C13" s="8">
        <v>10</v>
      </c>
      <c r="D13" s="31">
        <v>83.13</v>
      </c>
    </row>
    <row r="14" spans="1:4" ht="15">
      <c r="A14" t="s">
        <v>386</v>
      </c>
      <c r="B14" s="40">
        <v>0.007986111111111112</v>
      </c>
      <c r="C14" s="8">
        <v>11</v>
      </c>
      <c r="D14" s="31">
        <v>82.45</v>
      </c>
    </row>
    <row r="15" spans="1:4" ht="15">
      <c r="A15" t="s">
        <v>387</v>
      </c>
      <c r="B15" s="40">
        <v>0.008368055555555556</v>
      </c>
      <c r="C15" s="8">
        <v>14</v>
      </c>
      <c r="D15" s="31">
        <v>76.83</v>
      </c>
    </row>
    <row r="16" spans="1:4" ht="15">
      <c r="A16" t="s">
        <v>388</v>
      </c>
      <c r="B16" s="40">
        <v>0.01017361111111111</v>
      </c>
      <c r="C16" s="8">
        <v>16</v>
      </c>
      <c r="D16" s="31">
        <v>50.26</v>
      </c>
    </row>
    <row r="17" spans="1:4" ht="15">
      <c r="A17" t="s">
        <v>389</v>
      </c>
      <c r="B17" s="40">
        <v>0.010393518518518519</v>
      </c>
      <c r="C17" s="8">
        <v>18</v>
      </c>
      <c r="D17" s="31">
        <v>47.02</v>
      </c>
    </row>
    <row r="18" spans="1:4" ht="15">
      <c r="A18" t="s">
        <v>390</v>
      </c>
      <c r="B18" s="40">
        <v>0.011620370370370371</v>
      </c>
      <c r="C18" s="8">
        <v>20</v>
      </c>
      <c r="D18" s="31">
        <v>28.96</v>
      </c>
    </row>
    <row r="19" spans="1:4" ht="15">
      <c r="A19" t="s">
        <v>391</v>
      </c>
      <c r="B19" s="40">
        <v>0.01273148148148148</v>
      </c>
      <c r="C19" s="8">
        <v>22</v>
      </c>
      <c r="D19" s="31">
        <v>12.61</v>
      </c>
    </row>
    <row r="20" spans="1:4" ht="15">
      <c r="A20" t="s">
        <v>392</v>
      </c>
      <c r="B20" s="40">
        <v>0.012881944444444446</v>
      </c>
      <c r="C20" s="8">
        <v>23</v>
      </c>
      <c r="D20" s="31">
        <v>10.39</v>
      </c>
    </row>
    <row r="21" spans="1:4" ht="15">
      <c r="A21" t="s">
        <v>393</v>
      </c>
      <c r="B21" s="40">
        <v>0.015497685185185186</v>
      </c>
      <c r="C21" s="8">
        <v>27</v>
      </c>
      <c r="D21" s="31">
        <v>0</v>
      </c>
    </row>
    <row r="22" ht="15">
      <c r="D22" s="8"/>
    </row>
    <row r="23" spans="1:4" ht="18.75">
      <c r="A23" s="53" t="s">
        <v>51</v>
      </c>
      <c r="D23" s="8"/>
    </row>
    <row r="24" spans="1:4" ht="15">
      <c r="A24" t="s">
        <v>394</v>
      </c>
      <c r="B24" s="40">
        <v>0.009398148148148149</v>
      </c>
      <c r="C24" s="8">
        <v>1</v>
      </c>
      <c r="D24" s="31">
        <v>100</v>
      </c>
    </row>
    <row r="25" spans="1:4" ht="15">
      <c r="A25" t="s">
        <v>395</v>
      </c>
      <c r="B25" s="40">
        <v>0.009976851851851853</v>
      </c>
      <c r="C25" s="8">
        <v>2</v>
      </c>
      <c r="D25" s="31">
        <v>93.84</v>
      </c>
    </row>
    <row r="26" spans="1:4" ht="15">
      <c r="A26" t="s">
        <v>396</v>
      </c>
      <c r="B26" s="40">
        <v>0.011099537037037038</v>
      </c>
      <c r="C26" s="8">
        <v>6</v>
      </c>
      <c r="D26" s="31">
        <v>81.9</v>
      </c>
    </row>
    <row r="27" spans="1:4" ht="15">
      <c r="A27" t="s">
        <v>397</v>
      </c>
      <c r="B27" s="40">
        <v>0.011562499999999998</v>
      </c>
      <c r="C27" s="8">
        <v>8</v>
      </c>
      <c r="D27" s="31">
        <v>76.97</v>
      </c>
    </row>
    <row r="28" spans="1:4" ht="15">
      <c r="A28" t="s">
        <v>398</v>
      </c>
      <c r="B28" s="40">
        <v>0.011747685185185186</v>
      </c>
      <c r="C28" s="8">
        <v>9</v>
      </c>
      <c r="D28" s="31">
        <v>75</v>
      </c>
    </row>
    <row r="29" spans="1:4" ht="15">
      <c r="A29" t="s">
        <v>399</v>
      </c>
      <c r="B29" s="40">
        <v>0.011851851851851851</v>
      </c>
      <c r="C29" s="8">
        <v>10</v>
      </c>
      <c r="D29" s="31">
        <v>73.89</v>
      </c>
    </row>
    <row r="30" spans="1:4" ht="15">
      <c r="A30" t="s">
        <v>400</v>
      </c>
      <c r="B30" s="40">
        <v>0.011944444444444445</v>
      </c>
      <c r="C30" s="8">
        <v>11</v>
      </c>
      <c r="D30" s="31">
        <v>72.91</v>
      </c>
    </row>
    <row r="31" spans="1:4" ht="15">
      <c r="A31" t="s">
        <v>401</v>
      </c>
      <c r="B31" s="40">
        <v>0.011967592592592592</v>
      </c>
      <c r="C31" s="8">
        <v>12</v>
      </c>
      <c r="D31" s="31">
        <v>72.66</v>
      </c>
    </row>
    <row r="32" spans="1:4" ht="15">
      <c r="A32" t="s">
        <v>402</v>
      </c>
      <c r="B32" s="40">
        <v>0.012256944444444444</v>
      </c>
      <c r="C32" s="8">
        <v>13</v>
      </c>
      <c r="D32" s="31">
        <v>69.58</v>
      </c>
    </row>
    <row r="33" spans="1:4" ht="15">
      <c r="A33" t="s">
        <v>403</v>
      </c>
      <c r="B33" s="40">
        <v>0.012337962962962962</v>
      </c>
      <c r="C33" s="8">
        <v>15</v>
      </c>
      <c r="D33" s="31">
        <v>68.72</v>
      </c>
    </row>
    <row r="34" spans="1:4" ht="15">
      <c r="A34" t="s">
        <v>404</v>
      </c>
      <c r="B34" s="40">
        <v>0.012569444444444446</v>
      </c>
      <c r="C34" s="8">
        <v>21</v>
      </c>
      <c r="D34" s="31">
        <v>66.26</v>
      </c>
    </row>
    <row r="35" spans="1:4" ht="15">
      <c r="A35" t="s">
        <v>405</v>
      </c>
      <c r="B35" s="40">
        <v>0.014560185185185183</v>
      </c>
      <c r="C35" s="8">
        <v>30</v>
      </c>
      <c r="D35" s="31">
        <v>45.07</v>
      </c>
    </row>
    <row r="36" spans="1:4" ht="15">
      <c r="A36" t="s">
        <v>406</v>
      </c>
      <c r="B36" s="40">
        <v>0.014976851851851852</v>
      </c>
      <c r="C36" s="8">
        <v>36</v>
      </c>
      <c r="D36" s="31">
        <v>40.64</v>
      </c>
    </row>
    <row r="37" spans="1:4" ht="15">
      <c r="A37" t="s">
        <v>407</v>
      </c>
      <c r="B37" s="40">
        <v>0.016481481481481482</v>
      </c>
      <c r="C37" s="8">
        <v>39</v>
      </c>
      <c r="D37" s="31">
        <v>24.63</v>
      </c>
    </row>
    <row r="38" spans="1:4" ht="15">
      <c r="A38" t="s">
        <v>408</v>
      </c>
      <c r="B38" s="40">
        <v>0.01744212962962963</v>
      </c>
      <c r="C38" s="8">
        <v>40</v>
      </c>
      <c r="D38" s="31">
        <v>14.41</v>
      </c>
    </row>
    <row r="39" ht="15">
      <c r="D39" s="8"/>
    </row>
    <row r="40" spans="1:4" ht="18.75">
      <c r="A40" s="53" t="s">
        <v>240</v>
      </c>
      <c r="D40" s="8"/>
    </row>
    <row r="41" spans="1:4" ht="15">
      <c r="A41" t="s">
        <v>409</v>
      </c>
      <c r="B41" s="40">
        <v>0.008020833333333333</v>
      </c>
      <c r="C41" s="8">
        <v>1</v>
      </c>
      <c r="D41" s="31">
        <v>100</v>
      </c>
    </row>
    <row r="42" spans="1:4" ht="15">
      <c r="A42" t="s">
        <v>410</v>
      </c>
      <c r="B42" s="40">
        <v>0.008912037037037038</v>
      </c>
      <c r="C42" s="8">
        <v>3</v>
      </c>
      <c r="D42" s="31">
        <v>88.89</v>
      </c>
    </row>
    <row r="43" spans="1:4" ht="15">
      <c r="A43" t="s">
        <v>411</v>
      </c>
      <c r="B43" s="40">
        <v>0.0096875</v>
      </c>
      <c r="C43" s="8">
        <v>6</v>
      </c>
      <c r="D43" s="31">
        <v>79.22</v>
      </c>
    </row>
    <row r="44" spans="1:4" ht="15">
      <c r="A44" t="s">
        <v>412</v>
      </c>
      <c r="B44" s="40">
        <v>0.009895833333333333</v>
      </c>
      <c r="C44" s="8">
        <v>8</v>
      </c>
      <c r="D44" s="31">
        <v>76.62</v>
      </c>
    </row>
    <row r="45" spans="1:4" ht="15">
      <c r="A45" t="s">
        <v>413</v>
      </c>
      <c r="B45" s="40">
        <v>0.009930555555555555</v>
      </c>
      <c r="C45" s="8">
        <v>9</v>
      </c>
      <c r="D45" s="31">
        <v>76.19</v>
      </c>
    </row>
    <row r="46" spans="1:4" ht="15">
      <c r="A46" t="s">
        <v>414</v>
      </c>
      <c r="B46" s="40">
        <v>0.010243055555555556</v>
      </c>
      <c r="C46" s="8">
        <v>11</v>
      </c>
      <c r="D46" s="31">
        <v>72.29</v>
      </c>
    </row>
    <row r="47" spans="1:4" ht="15">
      <c r="A47" t="s">
        <v>415</v>
      </c>
      <c r="B47" s="40">
        <v>0.010335648148148148</v>
      </c>
      <c r="C47" s="8">
        <v>12</v>
      </c>
      <c r="D47" s="31">
        <v>71.14</v>
      </c>
    </row>
    <row r="48" spans="1:4" ht="15">
      <c r="A48" t="s">
        <v>416</v>
      </c>
      <c r="B48" s="40">
        <v>0.010578703703703703</v>
      </c>
      <c r="C48" s="8">
        <v>14</v>
      </c>
      <c r="D48" s="31">
        <v>68.11</v>
      </c>
    </row>
    <row r="49" spans="1:4" ht="15">
      <c r="A49" t="s">
        <v>417</v>
      </c>
      <c r="B49" s="40">
        <v>0.010717592592592593</v>
      </c>
      <c r="C49" s="8">
        <v>15</v>
      </c>
      <c r="D49" s="31">
        <v>66.38</v>
      </c>
    </row>
    <row r="50" spans="1:4" ht="15">
      <c r="A50" t="s">
        <v>418</v>
      </c>
      <c r="B50" s="40">
        <v>0.010729166666666666</v>
      </c>
      <c r="C50" s="8">
        <v>16</v>
      </c>
      <c r="D50" s="31">
        <v>66.23</v>
      </c>
    </row>
    <row r="51" spans="1:4" ht="15">
      <c r="A51" t="s">
        <v>302</v>
      </c>
      <c r="B51" s="40">
        <v>0.010868055555555556</v>
      </c>
      <c r="C51" s="8">
        <v>17</v>
      </c>
      <c r="D51" s="31">
        <v>64.5</v>
      </c>
    </row>
    <row r="52" spans="1:4" ht="15">
      <c r="A52" t="s">
        <v>329</v>
      </c>
      <c r="B52" s="40">
        <v>0.011076388888888887</v>
      </c>
      <c r="C52" s="8">
        <v>18</v>
      </c>
      <c r="D52" s="31">
        <v>61.9</v>
      </c>
    </row>
    <row r="53" spans="1:4" ht="15">
      <c r="A53" t="s">
        <v>419</v>
      </c>
      <c r="B53" s="40">
        <v>0.011504629629629629</v>
      </c>
      <c r="C53" s="8">
        <v>19</v>
      </c>
      <c r="D53" s="31">
        <v>56.57</v>
      </c>
    </row>
    <row r="54" spans="1:4" ht="15">
      <c r="A54" t="s">
        <v>420</v>
      </c>
      <c r="B54" s="40">
        <v>0.011620370370370371</v>
      </c>
      <c r="C54" s="8">
        <v>20</v>
      </c>
      <c r="D54" s="31">
        <v>55.12</v>
      </c>
    </row>
    <row r="55" spans="1:4" ht="15">
      <c r="A55" t="s">
        <v>421</v>
      </c>
      <c r="B55" s="40">
        <v>0.011631944444444445</v>
      </c>
      <c r="C55" s="8">
        <v>21</v>
      </c>
      <c r="D55" s="31">
        <v>54.98</v>
      </c>
    </row>
    <row r="56" spans="1:4" ht="15">
      <c r="A56" t="s">
        <v>422</v>
      </c>
      <c r="B56" s="40">
        <v>0.011956018518518517</v>
      </c>
      <c r="C56" s="8">
        <v>22</v>
      </c>
      <c r="D56" s="31">
        <v>50.94</v>
      </c>
    </row>
    <row r="57" spans="1:4" ht="15">
      <c r="A57" t="s">
        <v>423</v>
      </c>
      <c r="B57" s="40">
        <v>0.012789351851851852</v>
      </c>
      <c r="C57" s="8">
        <v>24</v>
      </c>
      <c r="D57" s="31">
        <v>40.55</v>
      </c>
    </row>
    <row r="58" spans="1:4" ht="15">
      <c r="A58" t="s">
        <v>424</v>
      </c>
      <c r="B58" s="40">
        <v>0.013379629629629628</v>
      </c>
      <c r="C58" s="8">
        <v>26</v>
      </c>
      <c r="D58" s="31">
        <v>33.19</v>
      </c>
    </row>
    <row r="59" spans="1:4" ht="15">
      <c r="A59" t="s">
        <v>425</v>
      </c>
      <c r="B59" s="40">
        <v>0.013402777777777777</v>
      </c>
      <c r="C59" s="8">
        <v>27</v>
      </c>
      <c r="D59" s="31">
        <v>32.9</v>
      </c>
    </row>
    <row r="60" spans="1:4" ht="15">
      <c r="A60" t="s">
        <v>173</v>
      </c>
      <c r="B60" s="40">
        <v>0.0134375</v>
      </c>
      <c r="C60" s="8">
        <v>28</v>
      </c>
      <c r="D60" s="8">
        <v>32.47</v>
      </c>
    </row>
    <row r="61" spans="1:4" ht="15">
      <c r="A61" t="s">
        <v>303</v>
      </c>
      <c r="B61" s="40">
        <v>0.015300925925925926</v>
      </c>
      <c r="C61" s="8">
        <v>32</v>
      </c>
      <c r="D61" s="8">
        <v>9.24</v>
      </c>
    </row>
    <row r="62" spans="1:4" ht="15">
      <c r="A62" t="s">
        <v>304</v>
      </c>
      <c r="B62" s="40">
        <v>0.015578703703703704</v>
      </c>
      <c r="C62" s="8">
        <v>33</v>
      </c>
      <c r="D62" s="8">
        <v>5.77</v>
      </c>
    </row>
    <row r="63" spans="1:4" ht="15">
      <c r="A63" t="s">
        <v>305</v>
      </c>
      <c r="B63" s="40">
        <v>0.015763888888888886</v>
      </c>
      <c r="C63" s="8">
        <v>34</v>
      </c>
      <c r="D63" s="8">
        <v>3.46</v>
      </c>
    </row>
    <row r="64" spans="1:4" ht="15">
      <c r="A64" t="s">
        <v>178</v>
      </c>
      <c r="B64" s="40">
        <v>0.0159375</v>
      </c>
      <c r="C64" s="8">
        <v>35</v>
      </c>
      <c r="D64" s="8">
        <v>1.3</v>
      </c>
    </row>
    <row r="65" spans="2:4" ht="15">
      <c r="B65" s="40">
        <v>0.016238425925925924</v>
      </c>
      <c r="D65" s="8">
        <v>0</v>
      </c>
    </row>
    <row r="66" spans="1:4" ht="18.75">
      <c r="A66" s="53" t="s">
        <v>241</v>
      </c>
      <c r="D66" s="8"/>
    </row>
    <row r="67" spans="1:4" ht="15">
      <c r="A67" t="s">
        <v>426</v>
      </c>
      <c r="B67" s="40">
        <v>0.009606481481481481</v>
      </c>
      <c r="C67" s="8">
        <v>1</v>
      </c>
      <c r="D67" s="31">
        <v>100</v>
      </c>
    </row>
    <row r="68" spans="1:4" ht="15">
      <c r="A68" t="s">
        <v>427</v>
      </c>
      <c r="B68" s="40">
        <v>0.010138888888888888</v>
      </c>
      <c r="C68" s="8">
        <v>3</v>
      </c>
      <c r="D68" s="31">
        <v>94.46</v>
      </c>
    </row>
    <row r="69" spans="1:4" ht="15">
      <c r="A69" t="s">
        <v>428</v>
      </c>
      <c r="B69" s="40">
        <v>0.010601851851851854</v>
      </c>
      <c r="C69" s="8">
        <v>5</v>
      </c>
      <c r="D69" s="31">
        <v>89.64</v>
      </c>
    </row>
    <row r="70" spans="1:4" ht="15">
      <c r="A70" t="s">
        <v>429</v>
      </c>
      <c r="B70" s="40">
        <v>0.010694444444444444</v>
      </c>
      <c r="C70" s="8">
        <v>7</v>
      </c>
      <c r="D70" s="31">
        <v>88.67</v>
      </c>
    </row>
    <row r="71" spans="1:4" ht="15">
      <c r="A71" t="s">
        <v>430</v>
      </c>
      <c r="B71" s="40">
        <v>0.01136574074074074</v>
      </c>
      <c r="C71" s="8">
        <v>15</v>
      </c>
      <c r="D71" s="31">
        <v>81.69</v>
      </c>
    </row>
    <row r="72" spans="1:4" ht="15">
      <c r="A72" t="s">
        <v>431</v>
      </c>
      <c r="B72" s="40">
        <v>0.012141203703703704</v>
      </c>
      <c r="C72" s="8">
        <v>20</v>
      </c>
      <c r="D72" s="31">
        <v>73.61</v>
      </c>
    </row>
    <row r="73" spans="1:4" ht="15">
      <c r="A73" t="s">
        <v>432</v>
      </c>
      <c r="B73" s="40">
        <v>0.012164351851851852</v>
      </c>
      <c r="C73" s="8">
        <v>21</v>
      </c>
      <c r="D73" s="31">
        <v>73.37</v>
      </c>
    </row>
    <row r="74" spans="1:4" ht="15">
      <c r="A74" t="s">
        <v>433</v>
      </c>
      <c r="B74" s="40">
        <v>0.013680555555555555</v>
      </c>
      <c r="C74" s="8">
        <v>29</v>
      </c>
      <c r="D74" s="31">
        <v>57.59</v>
      </c>
    </row>
    <row r="75" spans="1:4" ht="15">
      <c r="A75" t="s">
        <v>434</v>
      </c>
      <c r="B75" s="40">
        <v>0.015625</v>
      </c>
      <c r="C75" s="8">
        <v>34</v>
      </c>
      <c r="D75" s="31">
        <v>37.35</v>
      </c>
    </row>
    <row r="76" spans="1:4" ht="15">
      <c r="A76" t="s">
        <v>217</v>
      </c>
      <c r="B76" s="40">
        <v>0.016631944444444446</v>
      </c>
      <c r="C76" s="8">
        <v>39</v>
      </c>
      <c r="D76" s="31">
        <v>26.87</v>
      </c>
    </row>
    <row r="77" spans="1:4" ht="15">
      <c r="A77" t="s">
        <v>306</v>
      </c>
      <c r="B77" s="40">
        <v>0.01806712962962963</v>
      </c>
      <c r="C77" s="8">
        <v>45</v>
      </c>
      <c r="D77" s="31">
        <v>11.93</v>
      </c>
    </row>
    <row r="78" spans="1:4" ht="15">
      <c r="A78" t="s">
        <v>307</v>
      </c>
      <c r="B78" s="40">
        <v>0.018379629629629628</v>
      </c>
      <c r="C78" s="8">
        <v>46</v>
      </c>
      <c r="D78" s="31">
        <v>8.67</v>
      </c>
    </row>
    <row r="79" spans="1:4" ht="15">
      <c r="A79" t="s">
        <v>293</v>
      </c>
      <c r="B79" s="40">
        <v>0.01923611111111111</v>
      </c>
      <c r="C79" s="8">
        <v>48</v>
      </c>
      <c r="D79" s="11">
        <v>3.11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8.140625" style="0" customWidth="1"/>
    <col min="2" max="2" width="22.421875" style="0" customWidth="1"/>
    <col min="3" max="3" width="14.00390625" style="0" customWidth="1"/>
    <col min="5" max="5" width="7.8515625" style="0" customWidth="1"/>
    <col min="8" max="8" width="9.140625" style="8" customWidth="1"/>
    <col min="9" max="9" width="9.140625" style="11" customWidth="1"/>
  </cols>
  <sheetData>
    <row r="2" spans="1:8" ht="21">
      <c r="A2" s="8"/>
      <c r="B2" s="553" t="s">
        <v>515</v>
      </c>
      <c r="C2" s="553"/>
      <c r="D2" s="553"/>
      <c r="E2" s="553"/>
      <c r="F2" s="553"/>
      <c r="G2" s="553"/>
      <c r="H2" s="72"/>
    </row>
    <row r="3" spans="1:7" ht="18.75">
      <c r="A3" s="70" t="s">
        <v>511</v>
      </c>
      <c r="C3" s="54" t="s">
        <v>516</v>
      </c>
      <c r="D3" s="8"/>
      <c r="E3" s="8"/>
      <c r="F3" s="8"/>
      <c r="G3" s="8"/>
    </row>
    <row r="4" spans="1:9" ht="16.5">
      <c r="A4" s="69" t="s">
        <v>438</v>
      </c>
      <c r="B4" t="s">
        <v>70</v>
      </c>
      <c r="C4" t="s">
        <v>71</v>
      </c>
      <c r="D4" s="8" t="s">
        <v>198</v>
      </c>
      <c r="E4" s="8" t="s">
        <v>74</v>
      </c>
      <c r="F4" s="8" t="s">
        <v>75</v>
      </c>
      <c r="G4" s="8" t="s">
        <v>48</v>
      </c>
      <c r="H4" s="43" t="s">
        <v>526</v>
      </c>
      <c r="I4" s="30" t="s">
        <v>53</v>
      </c>
    </row>
    <row r="5" spans="1:9" ht="15">
      <c r="A5" s="8">
        <v>1</v>
      </c>
      <c r="B5" t="s">
        <v>439</v>
      </c>
      <c r="C5" t="s">
        <v>440</v>
      </c>
      <c r="D5" s="8">
        <v>2003</v>
      </c>
      <c r="E5" s="8">
        <v>0</v>
      </c>
      <c r="F5" s="6">
        <v>0.012546296296296297</v>
      </c>
      <c r="G5" s="8">
        <v>1</v>
      </c>
      <c r="H5" s="31">
        <v>120</v>
      </c>
      <c r="I5" s="31">
        <v>100</v>
      </c>
    </row>
    <row r="6" spans="1:9" ht="15">
      <c r="A6" s="8">
        <v>2</v>
      </c>
      <c r="B6" t="s">
        <v>41</v>
      </c>
      <c r="C6" t="s">
        <v>7</v>
      </c>
      <c r="D6" s="8">
        <v>2004</v>
      </c>
      <c r="E6" s="8">
        <v>1</v>
      </c>
      <c r="F6" s="6">
        <v>0.013356481481481483</v>
      </c>
      <c r="G6" s="8">
        <v>2</v>
      </c>
      <c r="H6" s="31">
        <v>112.25</v>
      </c>
      <c r="I6" s="31">
        <v>93.54</v>
      </c>
    </row>
    <row r="7" spans="1:9" ht="15">
      <c r="A7" s="8">
        <v>3</v>
      </c>
      <c r="B7" t="s">
        <v>47</v>
      </c>
      <c r="C7" t="s">
        <v>7</v>
      </c>
      <c r="D7" s="8">
        <v>2003</v>
      </c>
      <c r="E7" s="8">
        <v>1</v>
      </c>
      <c r="F7" s="6">
        <v>0.013483796296296298</v>
      </c>
      <c r="G7" s="8">
        <v>3</v>
      </c>
      <c r="H7" s="31">
        <v>111.04</v>
      </c>
      <c r="I7" s="31">
        <v>92.53</v>
      </c>
    </row>
    <row r="8" spans="1:9" ht="15">
      <c r="A8" s="8">
        <v>4</v>
      </c>
      <c r="B8" t="s">
        <v>45</v>
      </c>
      <c r="C8" t="s">
        <v>7</v>
      </c>
      <c r="D8" s="8">
        <v>2004</v>
      </c>
      <c r="E8" s="8">
        <v>1</v>
      </c>
      <c r="F8" s="6">
        <v>0.013506944444444445</v>
      </c>
      <c r="G8" s="8">
        <v>4</v>
      </c>
      <c r="H8" s="31">
        <v>110.81</v>
      </c>
      <c r="I8" s="31">
        <v>92.34</v>
      </c>
    </row>
    <row r="9" spans="1:9" ht="15">
      <c r="A9" s="8">
        <v>8</v>
      </c>
      <c r="B9" t="s">
        <v>44</v>
      </c>
      <c r="C9" t="s">
        <v>7</v>
      </c>
      <c r="D9" s="8">
        <v>2003</v>
      </c>
      <c r="E9" s="8">
        <v>1</v>
      </c>
      <c r="F9" s="6">
        <v>0.014097222222222221</v>
      </c>
      <c r="G9" s="8">
        <v>8</v>
      </c>
      <c r="H9" s="31">
        <v>105.17</v>
      </c>
      <c r="I9" s="31">
        <v>87.64</v>
      </c>
    </row>
    <row r="10" spans="1:9" ht="15">
      <c r="A10" s="8">
        <v>9</v>
      </c>
      <c r="B10" t="s">
        <v>46</v>
      </c>
      <c r="C10" t="s">
        <v>7</v>
      </c>
      <c r="D10" s="8">
        <v>2003</v>
      </c>
      <c r="E10" s="8">
        <v>2</v>
      </c>
      <c r="F10" s="6">
        <v>0.014328703703703703</v>
      </c>
      <c r="G10" s="8">
        <v>9</v>
      </c>
      <c r="H10" s="31">
        <v>102.95</v>
      </c>
      <c r="I10" s="31">
        <v>85.79</v>
      </c>
    </row>
    <row r="11" spans="1:9" ht="15">
      <c r="A11" s="8">
        <v>11</v>
      </c>
      <c r="B11" t="s">
        <v>43</v>
      </c>
      <c r="C11" t="s">
        <v>7</v>
      </c>
      <c r="D11" s="8">
        <v>2003</v>
      </c>
      <c r="E11" s="8">
        <v>2</v>
      </c>
      <c r="F11" s="6">
        <v>0.014699074074074074</v>
      </c>
      <c r="G11" s="8">
        <v>11</v>
      </c>
      <c r="H11" s="31">
        <v>99.41</v>
      </c>
      <c r="I11" s="31">
        <v>82.84</v>
      </c>
    </row>
    <row r="12" spans="1:9" ht="15">
      <c r="A12" s="8">
        <v>13</v>
      </c>
      <c r="B12" t="s">
        <v>112</v>
      </c>
      <c r="C12" t="s">
        <v>7</v>
      </c>
      <c r="D12" s="8">
        <v>2004</v>
      </c>
      <c r="E12" s="8">
        <v>2</v>
      </c>
      <c r="F12" s="6">
        <v>0.0153125</v>
      </c>
      <c r="G12" s="8">
        <v>13</v>
      </c>
      <c r="H12" s="31">
        <v>93.54</v>
      </c>
      <c r="I12" s="31">
        <v>77.95</v>
      </c>
    </row>
    <row r="13" spans="1:9" ht="15">
      <c r="A13" s="8">
        <v>14</v>
      </c>
      <c r="B13" t="s">
        <v>42</v>
      </c>
      <c r="C13" t="s">
        <v>7</v>
      </c>
      <c r="D13" s="8">
        <v>2003</v>
      </c>
      <c r="E13" s="8">
        <v>2</v>
      </c>
      <c r="F13" s="6">
        <v>0.015347222222222222</v>
      </c>
      <c r="G13" s="8">
        <v>14</v>
      </c>
      <c r="H13" s="31">
        <v>93.22</v>
      </c>
      <c r="I13" s="31">
        <v>77.68</v>
      </c>
    </row>
    <row r="14" spans="1:9" ht="15">
      <c r="A14" s="8">
        <v>15</v>
      </c>
      <c r="B14" t="s">
        <v>435</v>
      </c>
      <c r="C14" t="s">
        <v>7</v>
      </c>
      <c r="D14" s="8">
        <v>2004</v>
      </c>
      <c r="E14" s="8">
        <v>3</v>
      </c>
      <c r="F14" s="6">
        <v>0.015509259259259257</v>
      </c>
      <c r="G14" s="8">
        <v>15</v>
      </c>
      <c r="H14" s="31">
        <v>91.66</v>
      </c>
      <c r="I14" s="31">
        <v>76.38</v>
      </c>
    </row>
    <row r="15" spans="1:9" ht="15">
      <c r="A15" s="8">
        <v>17</v>
      </c>
      <c r="B15" t="s">
        <v>111</v>
      </c>
      <c r="C15" t="s">
        <v>7</v>
      </c>
      <c r="D15" s="8">
        <v>2004</v>
      </c>
      <c r="E15" s="8">
        <v>3</v>
      </c>
      <c r="F15" s="6">
        <v>0.015810185185185184</v>
      </c>
      <c r="G15" s="8">
        <v>17</v>
      </c>
      <c r="H15" s="31">
        <v>88.79</v>
      </c>
      <c r="I15" s="31">
        <v>73.99</v>
      </c>
    </row>
    <row r="16" spans="1:9" ht="15">
      <c r="A16" s="8">
        <v>25</v>
      </c>
      <c r="B16" t="s">
        <v>455</v>
      </c>
      <c r="C16" t="s">
        <v>7</v>
      </c>
      <c r="D16" s="8">
        <v>2004</v>
      </c>
      <c r="E16" s="8">
        <v>2</v>
      </c>
      <c r="F16" s="6">
        <v>0.01824074074074074</v>
      </c>
      <c r="G16" s="8">
        <v>25</v>
      </c>
      <c r="H16" s="31">
        <v>65.53</v>
      </c>
      <c r="I16" s="31">
        <v>54.61</v>
      </c>
    </row>
    <row r="17" spans="1:9" ht="15">
      <c r="A17" s="8">
        <v>26</v>
      </c>
      <c r="B17" t="s">
        <v>114</v>
      </c>
      <c r="C17" t="s">
        <v>7</v>
      </c>
      <c r="D17" s="8">
        <v>2004</v>
      </c>
      <c r="E17" s="8">
        <v>5</v>
      </c>
      <c r="F17" s="6">
        <v>0.01826388888888889</v>
      </c>
      <c r="G17" s="8">
        <v>26</v>
      </c>
      <c r="H17" s="31">
        <v>65.32</v>
      </c>
      <c r="I17" s="31">
        <v>54.43</v>
      </c>
    </row>
    <row r="18" spans="1:9" ht="15">
      <c r="A18" s="8"/>
      <c r="D18" s="8"/>
      <c r="E18" s="8"/>
      <c r="F18" s="8"/>
      <c r="G18" s="8"/>
      <c r="H18"/>
      <c r="I18"/>
    </row>
    <row r="19" spans="1:9" ht="15">
      <c r="A19" s="71" t="s">
        <v>512</v>
      </c>
      <c r="D19" s="8"/>
      <c r="E19" s="8"/>
      <c r="F19" s="8"/>
      <c r="G19" s="8"/>
      <c r="H19"/>
      <c r="I19"/>
    </row>
    <row r="20" spans="1:9" ht="15">
      <c r="A20" s="8">
        <v>1</v>
      </c>
      <c r="B20" t="s">
        <v>23</v>
      </c>
      <c r="C20" t="s">
        <v>7</v>
      </c>
      <c r="D20" s="8">
        <v>2001</v>
      </c>
      <c r="E20" s="8">
        <v>2</v>
      </c>
      <c r="F20" s="6">
        <v>0.018043981481481484</v>
      </c>
      <c r="G20" s="8">
        <v>1</v>
      </c>
      <c r="H20" s="31">
        <v>120</v>
      </c>
      <c r="I20" s="31">
        <v>100</v>
      </c>
    </row>
    <row r="21" spans="1:9" ht="15">
      <c r="A21" s="8">
        <v>3</v>
      </c>
      <c r="B21" t="s">
        <v>28</v>
      </c>
      <c r="C21" t="s">
        <v>7</v>
      </c>
      <c r="D21" s="8">
        <v>2001</v>
      </c>
      <c r="E21" s="8">
        <v>1</v>
      </c>
      <c r="F21" s="6">
        <v>0.018252314814814815</v>
      </c>
      <c r="G21" s="8">
        <v>3</v>
      </c>
      <c r="H21" s="31">
        <v>118.62</v>
      </c>
      <c r="I21" s="31">
        <v>98.85</v>
      </c>
    </row>
    <row r="22" spans="1:9" ht="15">
      <c r="A22" s="8">
        <v>4</v>
      </c>
      <c r="B22" t="s">
        <v>25</v>
      </c>
      <c r="C22" t="s">
        <v>7</v>
      </c>
      <c r="D22" s="8">
        <v>2001</v>
      </c>
      <c r="E22" s="8">
        <v>2</v>
      </c>
      <c r="F22" s="6">
        <v>0.019421296296296294</v>
      </c>
      <c r="G22" s="8">
        <v>4</v>
      </c>
      <c r="H22" s="31">
        <v>110.84</v>
      </c>
      <c r="I22" s="31">
        <v>92.37</v>
      </c>
    </row>
    <row r="23" spans="1:9" ht="15">
      <c r="A23" s="8">
        <v>5</v>
      </c>
      <c r="B23" t="s">
        <v>27</v>
      </c>
      <c r="C23" t="s">
        <v>7</v>
      </c>
      <c r="D23" s="8">
        <v>2001</v>
      </c>
      <c r="E23" s="8">
        <v>2</v>
      </c>
      <c r="F23" s="6">
        <v>0.019641203703703706</v>
      </c>
      <c r="G23" s="8">
        <v>5</v>
      </c>
      <c r="H23" s="31">
        <v>109.38</v>
      </c>
      <c r="I23" s="31">
        <v>91.15</v>
      </c>
    </row>
    <row r="24" spans="1:9" ht="15">
      <c r="A24" s="8">
        <v>10</v>
      </c>
      <c r="B24" t="s">
        <v>31</v>
      </c>
      <c r="C24" t="s">
        <v>7</v>
      </c>
      <c r="D24" s="8">
        <v>2002</v>
      </c>
      <c r="E24" s="8">
        <v>3</v>
      </c>
      <c r="F24" s="6">
        <v>0.020497685185185185</v>
      </c>
      <c r="G24" s="8">
        <v>10</v>
      </c>
      <c r="H24" s="31">
        <v>103.68</v>
      </c>
      <c r="I24" s="31">
        <v>86.4</v>
      </c>
    </row>
    <row r="25" spans="1:9" ht="15">
      <c r="A25" s="8">
        <v>11</v>
      </c>
      <c r="B25" t="s">
        <v>206</v>
      </c>
      <c r="C25" t="s">
        <v>7</v>
      </c>
      <c r="D25" s="8">
        <v>2000</v>
      </c>
      <c r="E25" s="8">
        <v>5</v>
      </c>
      <c r="F25" s="6">
        <v>0.020520833333333332</v>
      </c>
      <c r="G25" s="8">
        <v>11</v>
      </c>
      <c r="H25" s="31">
        <v>103.52</v>
      </c>
      <c r="I25" s="31">
        <v>86.27</v>
      </c>
    </row>
    <row r="26" spans="1:9" ht="15">
      <c r="A26" s="8">
        <v>12</v>
      </c>
      <c r="B26" t="s">
        <v>29</v>
      </c>
      <c r="C26" t="s">
        <v>7</v>
      </c>
      <c r="D26" s="8">
        <v>2002</v>
      </c>
      <c r="E26" s="8">
        <v>2</v>
      </c>
      <c r="F26" s="6">
        <v>0.020532407407407405</v>
      </c>
      <c r="G26" s="8">
        <v>12</v>
      </c>
      <c r="H26" s="31">
        <v>103.45</v>
      </c>
      <c r="I26" s="31">
        <v>86.21</v>
      </c>
    </row>
    <row r="27" spans="1:9" ht="15">
      <c r="A27" s="8">
        <v>23</v>
      </c>
      <c r="B27" t="s">
        <v>208</v>
      </c>
      <c r="C27" t="s">
        <v>7</v>
      </c>
      <c r="D27" s="8">
        <v>2001</v>
      </c>
      <c r="E27" s="8">
        <v>3</v>
      </c>
      <c r="F27" s="6">
        <v>0.022314814814814815</v>
      </c>
      <c r="G27" s="8">
        <v>23</v>
      </c>
      <c r="H27" s="31">
        <v>91.6</v>
      </c>
      <c r="I27" s="31">
        <v>76.33</v>
      </c>
    </row>
    <row r="28" spans="1:9" ht="15">
      <c r="A28" s="8">
        <v>29</v>
      </c>
      <c r="B28" t="s">
        <v>312</v>
      </c>
      <c r="C28" t="s">
        <v>7</v>
      </c>
      <c r="D28" s="8">
        <v>2002</v>
      </c>
      <c r="E28" s="8">
        <v>5</v>
      </c>
      <c r="F28" s="6">
        <v>0.024039351851851853</v>
      </c>
      <c r="G28" s="8">
        <v>29</v>
      </c>
      <c r="H28" s="31">
        <v>80.12</v>
      </c>
      <c r="I28" s="31">
        <v>66.77</v>
      </c>
    </row>
    <row r="29" spans="1:9" ht="15">
      <c r="A29" s="8">
        <v>32</v>
      </c>
      <c r="B29" t="s">
        <v>33</v>
      </c>
      <c r="C29" t="s">
        <v>7</v>
      </c>
      <c r="D29" s="8">
        <v>2002</v>
      </c>
      <c r="E29" s="8">
        <v>1</v>
      </c>
      <c r="F29" s="6">
        <v>0.02532407407407408</v>
      </c>
      <c r="G29" s="8">
        <v>32</v>
      </c>
      <c r="H29" s="31">
        <v>71.58</v>
      </c>
      <c r="I29" s="31">
        <v>59.65</v>
      </c>
    </row>
    <row r="30" spans="1:9" ht="15">
      <c r="A30" s="8">
        <v>40</v>
      </c>
      <c r="B30" t="s">
        <v>210</v>
      </c>
      <c r="C30" t="s">
        <v>7</v>
      </c>
      <c r="D30" s="8">
        <v>2002</v>
      </c>
      <c r="E30" s="8">
        <v>4</v>
      </c>
      <c r="F30" s="6">
        <v>0.02956018518518519</v>
      </c>
      <c r="G30" s="8">
        <v>40</v>
      </c>
      <c r="H30" s="31">
        <v>43.42</v>
      </c>
      <c r="I30" s="31">
        <v>36.18</v>
      </c>
    </row>
    <row r="31" spans="1:9" ht="15">
      <c r="A31" s="8"/>
      <c r="D31" s="8"/>
      <c r="E31" s="8"/>
      <c r="F31" s="8"/>
      <c r="G31" s="8"/>
      <c r="H31"/>
      <c r="I31"/>
    </row>
    <row r="32" spans="1:9" ht="15">
      <c r="A32" s="8"/>
      <c r="D32" s="8"/>
      <c r="E32" s="8"/>
      <c r="F32" s="8"/>
      <c r="G32" s="8"/>
      <c r="H32"/>
      <c r="I32"/>
    </row>
    <row r="33" spans="1:9" ht="15">
      <c r="A33" s="71" t="s">
        <v>513</v>
      </c>
      <c r="D33" s="8"/>
      <c r="E33" s="8"/>
      <c r="F33" s="8"/>
      <c r="G33" s="8"/>
      <c r="H33"/>
      <c r="I33"/>
    </row>
    <row r="34" spans="1:9" ht="15">
      <c r="A34" s="8">
        <v>1</v>
      </c>
      <c r="B34" t="s">
        <v>39</v>
      </c>
      <c r="C34" t="s">
        <v>7</v>
      </c>
      <c r="D34" s="8">
        <v>2003</v>
      </c>
      <c r="E34" s="8">
        <v>1</v>
      </c>
      <c r="F34" s="6">
        <v>0.010439814814814813</v>
      </c>
      <c r="G34" s="8">
        <v>1</v>
      </c>
      <c r="H34" s="31">
        <v>120</v>
      </c>
      <c r="I34" s="31">
        <v>100</v>
      </c>
    </row>
    <row r="35" spans="1:9" ht="15">
      <c r="A35" s="8">
        <v>3</v>
      </c>
      <c r="B35" t="s">
        <v>177</v>
      </c>
      <c r="C35" t="s">
        <v>7</v>
      </c>
      <c r="D35" s="8">
        <v>2003</v>
      </c>
      <c r="E35" s="8">
        <v>1</v>
      </c>
      <c r="F35" s="6">
        <v>0.012361111111111113</v>
      </c>
      <c r="G35" s="8">
        <v>3</v>
      </c>
      <c r="H35" s="31">
        <v>97.92</v>
      </c>
      <c r="I35" s="31">
        <v>81.6</v>
      </c>
    </row>
    <row r="36" spans="1:9" ht="15">
      <c r="A36" s="8">
        <v>7</v>
      </c>
      <c r="B36" t="s">
        <v>176</v>
      </c>
      <c r="C36" t="s">
        <v>7</v>
      </c>
      <c r="D36" s="8">
        <v>2003</v>
      </c>
      <c r="E36" s="8">
        <v>2</v>
      </c>
      <c r="F36" s="6">
        <v>0.012766203703703703</v>
      </c>
      <c r="G36" s="8">
        <v>7</v>
      </c>
      <c r="H36" s="31">
        <v>93.26</v>
      </c>
      <c r="I36" s="31">
        <v>77.72</v>
      </c>
    </row>
    <row r="37" spans="1:9" ht="15">
      <c r="A37" s="8">
        <v>8</v>
      </c>
      <c r="B37" t="s">
        <v>168</v>
      </c>
      <c r="C37" t="s">
        <v>7</v>
      </c>
      <c r="D37" s="8">
        <v>2004</v>
      </c>
      <c r="E37" s="8">
        <v>0</v>
      </c>
      <c r="F37" s="6">
        <v>0.013310185185185187</v>
      </c>
      <c r="G37" s="8">
        <v>8</v>
      </c>
      <c r="H37" s="31">
        <v>87.01</v>
      </c>
      <c r="I37" s="31">
        <v>72.51</v>
      </c>
    </row>
    <row r="38" spans="1:9" ht="15">
      <c r="A38" s="8">
        <v>10</v>
      </c>
      <c r="B38" t="s">
        <v>37</v>
      </c>
      <c r="C38" t="s">
        <v>7</v>
      </c>
      <c r="D38" s="8">
        <v>2004</v>
      </c>
      <c r="E38" s="8">
        <v>0</v>
      </c>
      <c r="F38" s="6">
        <v>0.013368055555555557</v>
      </c>
      <c r="G38" s="8">
        <v>10</v>
      </c>
      <c r="H38" s="31">
        <v>86.34</v>
      </c>
      <c r="I38" s="31">
        <v>71.95</v>
      </c>
    </row>
    <row r="39" spans="1:9" ht="15">
      <c r="A39" s="8">
        <v>12</v>
      </c>
      <c r="B39" t="s">
        <v>172</v>
      </c>
      <c r="C39" t="s">
        <v>7</v>
      </c>
      <c r="D39" s="8">
        <v>2004</v>
      </c>
      <c r="E39" s="8">
        <v>3</v>
      </c>
      <c r="F39" s="6">
        <v>0.013564814814814816</v>
      </c>
      <c r="G39" s="8">
        <v>12</v>
      </c>
      <c r="H39" s="31">
        <v>84.08</v>
      </c>
      <c r="I39" s="31">
        <v>70.07</v>
      </c>
    </row>
    <row r="40" spans="1:9" ht="15">
      <c r="A40" s="8">
        <v>13</v>
      </c>
      <c r="B40" t="s">
        <v>38</v>
      </c>
      <c r="C40" t="s">
        <v>7</v>
      </c>
      <c r="D40" s="8">
        <v>2004</v>
      </c>
      <c r="E40" s="8">
        <v>1</v>
      </c>
      <c r="F40" s="6">
        <v>0.013912037037037037</v>
      </c>
      <c r="G40" s="8">
        <v>13</v>
      </c>
      <c r="H40" s="31">
        <v>80.09</v>
      </c>
      <c r="I40" s="31">
        <v>66.74</v>
      </c>
    </row>
    <row r="41" spans="1:9" ht="15">
      <c r="A41" s="8">
        <v>15</v>
      </c>
      <c r="B41" t="s">
        <v>36</v>
      </c>
      <c r="C41" t="s">
        <v>7</v>
      </c>
      <c r="D41" s="8">
        <v>2003</v>
      </c>
      <c r="E41" s="8">
        <v>3</v>
      </c>
      <c r="F41" s="6">
        <v>0.013981481481481482</v>
      </c>
      <c r="G41" s="8">
        <v>15</v>
      </c>
      <c r="H41" s="31">
        <v>79.3</v>
      </c>
      <c r="I41" s="31">
        <v>66.08</v>
      </c>
    </row>
    <row r="42" spans="1:9" ht="15">
      <c r="A42" s="8">
        <v>16</v>
      </c>
      <c r="B42" t="s">
        <v>173</v>
      </c>
      <c r="C42" t="s">
        <v>7</v>
      </c>
      <c r="D42" s="8">
        <v>2004</v>
      </c>
      <c r="E42" s="8">
        <v>3</v>
      </c>
      <c r="F42" s="6">
        <v>0.014351851851851852</v>
      </c>
      <c r="G42" s="8">
        <v>16</v>
      </c>
      <c r="H42" s="31">
        <v>75.04</v>
      </c>
      <c r="I42" s="31">
        <v>62.53</v>
      </c>
    </row>
    <row r="43" spans="1:9" ht="15">
      <c r="A43" s="8">
        <v>17</v>
      </c>
      <c r="B43" t="s">
        <v>165</v>
      </c>
      <c r="C43" t="s">
        <v>7</v>
      </c>
      <c r="D43" s="8">
        <v>2004</v>
      </c>
      <c r="E43" s="8">
        <v>4</v>
      </c>
      <c r="F43" s="6">
        <v>0.014351851851851852</v>
      </c>
      <c r="G43" s="8">
        <f>16</f>
        <v>16</v>
      </c>
      <c r="H43" s="31">
        <v>75.04</v>
      </c>
      <c r="I43" s="31">
        <v>62.53</v>
      </c>
    </row>
    <row r="44" spans="1:9" ht="15">
      <c r="A44" s="8">
        <v>19</v>
      </c>
      <c r="B44" t="s">
        <v>166</v>
      </c>
      <c r="C44" t="s">
        <v>7</v>
      </c>
      <c r="D44" s="8">
        <v>2004</v>
      </c>
      <c r="E44" s="8">
        <v>3</v>
      </c>
      <c r="F44" s="6">
        <v>0.014525462962962964</v>
      </c>
      <c r="G44" s="8">
        <v>19</v>
      </c>
      <c r="H44" s="31">
        <v>73.03</v>
      </c>
      <c r="I44" s="31">
        <v>60.86</v>
      </c>
    </row>
    <row r="45" spans="1:9" ht="15">
      <c r="A45" s="8">
        <v>26</v>
      </c>
      <c r="B45" t="s">
        <v>186</v>
      </c>
      <c r="C45" t="s">
        <v>7</v>
      </c>
      <c r="D45" s="8">
        <v>2004</v>
      </c>
      <c r="E45" s="8">
        <v>2</v>
      </c>
      <c r="F45" s="6">
        <v>0.015717592592592592</v>
      </c>
      <c r="G45" s="8">
        <v>26</v>
      </c>
      <c r="H45" s="31">
        <v>59.34</v>
      </c>
      <c r="I45" s="31">
        <v>49.45</v>
      </c>
    </row>
    <row r="46" spans="1:9" ht="15">
      <c r="A46" s="8">
        <v>27</v>
      </c>
      <c r="B46" t="s">
        <v>170</v>
      </c>
      <c r="C46" t="s">
        <v>7</v>
      </c>
      <c r="D46" s="8">
        <v>2004</v>
      </c>
      <c r="E46" s="8">
        <v>2</v>
      </c>
      <c r="F46" s="6">
        <v>0.015810185185185184</v>
      </c>
      <c r="G46" s="8">
        <v>27</v>
      </c>
      <c r="H46" s="31">
        <v>58.27</v>
      </c>
      <c r="I46" s="31">
        <v>48.56</v>
      </c>
    </row>
    <row r="47" spans="1:9" ht="15">
      <c r="A47" s="8">
        <v>28</v>
      </c>
      <c r="B47" t="s">
        <v>167</v>
      </c>
      <c r="C47" t="s">
        <v>7</v>
      </c>
      <c r="D47" s="8">
        <v>2004</v>
      </c>
      <c r="E47" s="8">
        <v>0</v>
      </c>
      <c r="F47" s="6">
        <v>0.015972222222222224</v>
      </c>
      <c r="G47" s="8">
        <v>28</v>
      </c>
      <c r="H47" s="31">
        <v>56.41</v>
      </c>
      <c r="I47" s="31">
        <v>47.01</v>
      </c>
    </row>
    <row r="48" spans="1:9" ht="15">
      <c r="A48" s="8">
        <v>29</v>
      </c>
      <c r="B48" t="s">
        <v>178</v>
      </c>
      <c r="C48" t="s">
        <v>7</v>
      </c>
      <c r="D48" s="8">
        <v>2004</v>
      </c>
      <c r="E48" s="8">
        <v>4</v>
      </c>
      <c r="F48" s="6">
        <v>0.01611111111111111</v>
      </c>
      <c r="G48" s="8">
        <v>29</v>
      </c>
      <c r="H48" s="31">
        <v>54.82</v>
      </c>
      <c r="I48" s="31">
        <v>45.68</v>
      </c>
    </row>
    <row r="49" spans="1:9" ht="15">
      <c r="A49" s="8">
        <v>34</v>
      </c>
      <c r="B49" t="s">
        <v>193</v>
      </c>
      <c r="C49" t="s">
        <v>7</v>
      </c>
      <c r="D49" s="8">
        <v>2003</v>
      </c>
      <c r="E49" s="8">
        <v>4</v>
      </c>
      <c r="F49" s="6">
        <v>0.017256944444444446</v>
      </c>
      <c r="G49" s="8">
        <v>34</v>
      </c>
      <c r="H49" s="31">
        <v>41.64</v>
      </c>
      <c r="I49" s="31">
        <v>34.7</v>
      </c>
    </row>
    <row r="50" spans="1:9" ht="15">
      <c r="A50" s="8">
        <v>40</v>
      </c>
      <c r="B50" t="s">
        <v>196</v>
      </c>
      <c r="C50" t="s">
        <v>7</v>
      </c>
      <c r="D50" s="8">
        <v>2004</v>
      </c>
      <c r="E50" s="8">
        <v>3</v>
      </c>
      <c r="F50" s="6">
        <v>0.023668981481481485</v>
      </c>
      <c r="G50" s="8">
        <v>40</v>
      </c>
      <c r="H50" s="31">
        <v>0</v>
      </c>
      <c r="I50" s="31">
        <v>0</v>
      </c>
    </row>
    <row r="51" spans="1:9" ht="15">
      <c r="A51" s="8"/>
      <c r="D51" s="8"/>
      <c r="E51" s="8"/>
      <c r="F51" s="8"/>
      <c r="G51" s="8"/>
      <c r="H51"/>
      <c r="I51"/>
    </row>
    <row r="52" spans="1:9" ht="15">
      <c r="A52" s="71" t="s">
        <v>514</v>
      </c>
      <c r="D52" s="8"/>
      <c r="E52" s="8"/>
      <c r="F52" s="8"/>
      <c r="G52" s="8"/>
      <c r="H52"/>
      <c r="I52"/>
    </row>
    <row r="53" spans="1:9" ht="15">
      <c r="A53" s="8">
        <v>1</v>
      </c>
      <c r="B53" t="s">
        <v>490</v>
      </c>
      <c r="C53" t="s">
        <v>460</v>
      </c>
      <c r="D53" s="8">
        <v>2000</v>
      </c>
      <c r="E53" s="8">
        <v>2</v>
      </c>
      <c r="F53" s="6">
        <v>0.02008101851851852</v>
      </c>
      <c r="G53" s="8">
        <v>1</v>
      </c>
      <c r="H53" s="31">
        <v>120</v>
      </c>
      <c r="I53" s="31">
        <v>100</v>
      </c>
    </row>
    <row r="54" spans="1:9" ht="15">
      <c r="A54" s="8">
        <v>4</v>
      </c>
      <c r="B54" t="s">
        <v>9</v>
      </c>
      <c r="C54" t="s">
        <v>7</v>
      </c>
      <c r="D54" s="8">
        <v>2001</v>
      </c>
      <c r="E54" s="8">
        <v>3</v>
      </c>
      <c r="F54" s="6">
        <v>0.02153935185185185</v>
      </c>
      <c r="G54" s="8">
        <v>4</v>
      </c>
      <c r="H54" s="31">
        <v>111.29</v>
      </c>
      <c r="I54" s="31">
        <v>92.74</v>
      </c>
    </row>
    <row r="55" spans="1:9" ht="15">
      <c r="A55" s="8">
        <v>5</v>
      </c>
      <c r="B55" t="s">
        <v>8</v>
      </c>
      <c r="C55" t="s">
        <v>7</v>
      </c>
      <c r="D55" s="8">
        <v>2000</v>
      </c>
      <c r="E55" s="8">
        <v>4</v>
      </c>
      <c r="F55" s="6">
        <v>0.021550925925925928</v>
      </c>
      <c r="G55" s="8">
        <v>5</v>
      </c>
      <c r="H55" s="31">
        <v>111.22</v>
      </c>
      <c r="I55" s="31">
        <v>92.68</v>
      </c>
    </row>
    <row r="56" spans="1:9" ht="15">
      <c r="A56" s="8">
        <v>6</v>
      </c>
      <c r="B56" t="s">
        <v>13</v>
      </c>
      <c r="C56" t="s">
        <v>7</v>
      </c>
      <c r="D56" s="8">
        <v>2002</v>
      </c>
      <c r="E56" s="8">
        <v>1</v>
      </c>
      <c r="F56" s="6">
        <v>0.021666666666666667</v>
      </c>
      <c r="G56" s="8">
        <v>6</v>
      </c>
      <c r="H56" s="31">
        <v>110.52</v>
      </c>
      <c r="I56" s="31">
        <v>92.1</v>
      </c>
    </row>
    <row r="57" spans="1:9" ht="15">
      <c r="A57" s="8">
        <v>7</v>
      </c>
      <c r="B57" t="s">
        <v>6</v>
      </c>
      <c r="C57" t="s">
        <v>7</v>
      </c>
      <c r="D57" s="8">
        <v>2001</v>
      </c>
      <c r="E57" s="8">
        <v>2</v>
      </c>
      <c r="F57" s="6">
        <v>0.021886574074074072</v>
      </c>
      <c r="G57" s="8">
        <v>7</v>
      </c>
      <c r="H57" s="31">
        <v>109.21</v>
      </c>
      <c r="I57" s="31">
        <v>91.01</v>
      </c>
    </row>
    <row r="58" spans="1:9" ht="15">
      <c r="A58" s="8">
        <v>9</v>
      </c>
      <c r="B58" t="s">
        <v>213</v>
      </c>
      <c r="C58" t="s">
        <v>7</v>
      </c>
      <c r="D58" s="8">
        <v>2000</v>
      </c>
      <c r="E58" s="8">
        <v>5</v>
      </c>
      <c r="F58" s="6">
        <v>0.02210648148148148</v>
      </c>
      <c r="G58" s="8">
        <f>8</f>
        <v>8</v>
      </c>
      <c r="H58" s="31">
        <v>107.89</v>
      </c>
      <c r="I58" s="31">
        <v>89.91</v>
      </c>
    </row>
    <row r="59" spans="1:9" ht="15">
      <c r="A59" s="8">
        <v>14</v>
      </c>
      <c r="B59" t="s">
        <v>17</v>
      </c>
      <c r="C59" t="s">
        <v>7</v>
      </c>
      <c r="D59" s="8">
        <v>2002</v>
      </c>
      <c r="E59" s="8">
        <v>3</v>
      </c>
      <c r="F59" s="6">
        <v>0.023344907407407408</v>
      </c>
      <c r="G59" s="8">
        <v>14</v>
      </c>
      <c r="H59" s="31">
        <v>100.5</v>
      </c>
      <c r="I59" s="31">
        <v>83.75</v>
      </c>
    </row>
    <row r="60" spans="1:9" ht="15">
      <c r="A60" s="8">
        <v>19</v>
      </c>
      <c r="B60" t="s">
        <v>11</v>
      </c>
      <c r="C60" t="s">
        <v>7</v>
      </c>
      <c r="D60" s="8">
        <v>2002</v>
      </c>
      <c r="E60" s="8">
        <v>2</v>
      </c>
      <c r="F60" s="6">
        <v>0.024722222222222225</v>
      </c>
      <c r="G60" s="8">
        <v>19</v>
      </c>
      <c r="H60" s="31">
        <v>92.27</v>
      </c>
      <c r="I60" s="31">
        <v>76.89</v>
      </c>
    </row>
    <row r="61" spans="1:9" ht="15">
      <c r="A61" s="8">
        <v>23</v>
      </c>
      <c r="B61" t="s">
        <v>10</v>
      </c>
      <c r="C61" t="s">
        <v>7</v>
      </c>
      <c r="D61" s="8">
        <v>2002</v>
      </c>
      <c r="E61" s="8">
        <v>5</v>
      </c>
      <c r="F61" s="6">
        <v>0.025057870370370373</v>
      </c>
      <c r="G61" s="8">
        <v>23</v>
      </c>
      <c r="H61" s="31">
        <v>90.26</v>
      </c>
      <c r="I61" s="31">
        <v>75.22</v>
      </c>
    </row>
    <row r="62" spans="1:9" ht="15">
      <c r="A62" s="8">
        <v>24</v>
      </c>
      <c r="B62" t="s">
        <v>503</v>
      </c>
      <c r="C62" t="s">
        <v>7</v>
      </c>
      <c r="D62" s="8">
        <v>2002</v>
      </c>
      <c r="E62" s="8">
        <v>3</v>
      </c>
      <c r="F62" s="6">
        <v>0.025196759259259256</v>
      </c>
      <c r="G62" s="8">
        <v>24</v>
      </c>
      <c r="H62" s="31">
        <v>89.42</v>
      </c>
      <c r="I62" s="31">
        <v>74.52</v>
      </c>
    </row>
    <row r="63" spans="1:9" ht="15">
      <c r="A63" s="8">
        <v>47</v>
      </c>
      <c r="B63" t="s">
        <v>214</v>
      </c>
      <c r="C63" t="s">
        <v>7</v>
      </c>
      <c r="D63" s="8">
        <v>2002</v>
      </c>
      <c r="E63" s="8">
        <v>7</v>
      </c>
      <c r="F63" s="6">
        <v>0.030011574074074076</v>
      </c>
      <c r="G63" s="8">
        <v>47</v>
      </c>
      <c r="H63" s="31">
        <v>60.66</v>
      </c>
      <c r="I63" s="31">
        <v>50.55</v>
      </c>
    </row>
    <row r="64" spans="1:9" ht="15">
      <c r="A64" s="8">
        <v>63</v>
      </c>
      <c r="B64" t="s">
        <v>510</v>
      </c>
      <c r="C64" t="s">
        <v>7</v>
      </c>
      <c r="D64" s="8">
        <v>2002</v>
      </c>
      <c r="E64" s="8">
        <v>9</v>
      </c>
      <c r="F64" s="6">
        <v>0.05005787037037037</v>
      </c>
      <c r="G64" s="8">
        <v>63</v>
      </c>
      <c r="H64" s="31">
        <v>0</v>
      </c>
      <c r="I64" s="31">
        <v>0</v>
      </c>
    </row>
    <row r="65" spans="1:9" ht="20.25">
      <c r="A65" s="8"/>
      <c r="D65" s="8"/>
      <c r="E65" s="8"/>
      <c r="F65" s="8"/>
      <c r="G65" s="8"/>
      <c r="H65" s="74"/>
      <c r="I65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2017-02-21T11:18:41Z</cp:lastPrinted>
  <dcterms:created xsi:type="dcterms:W3CDTF">2016-12-15T11:01:47Z</dcterms:created>
  <dcterms:modified xsi:type="dcterms:W3CDTF">2017-10-14T07:38:41Z</dcterms:modified>
  <cp:category/>
  <cp:version/>
  <cp:contentType/>
  <cp:contentStatus/>
</cp:coreProperties>
</file>