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280" windowHeight="7695" tabRatio="933" firstSheet="3" activeTab="3"/>
  </bookViews>
  <sheets>
    <sheet name="09.12.2017-спринт" sheetId="1" state="hidden" r:id="rId1"/>
    <sheet name="08.12.2017-классика" sheetId="2" state="hidden" r:id="rId2"/>
    <sheet name="07.12.2017-общ.ст" sheetId="3" state="hidden" r:id="rId3"/>
    <sheet name="Ранг МЖ14,17,20" sheetId="4" r:id="rId4"/>
    <sheet name="12.12.2017-ВС,Пермь,спринт" sheetId="5" state="hidden" r:id="rId5"/>
    <sheet name="13.12.2017-ВС,Пермь,лонг" sheetId="6" state="hidden" r:id="rId6"/>
    <sheet name="14.12.2017-ВС,Пермь-мног.класс" sheetId="7" state="hidden" r:id="rId7"/>
    <sheet name="19.01.2018-ПФО,п.Шатки-МТ" sheetId="8" state="hidden" r:id="rId8"/>
    <sheet name="20.01.2018-ПФО,п.Шатки-класс" sheetId="9" state="hidden" r:id="rId9"/>
    <sheet name="21.01.2018-ПФО,п.Шатки-эстаф" sheetId="10" state="hidden" r:id="rId10"/>
    <sheet name="27.01.2018-ПК,Т.Гора,класс" sheetId="11" state="hidden" r:id="rId11"/>
    <sheet name="28.01.2018-ПК,Т.Гора-спринт" sheetId="12" state="hidden" r:id="rId12"/>
    <sheet name="19.02.2018-ПР,Котовск,лонг" sheetId="13" state="hidden" r:id="rId13"/>
    <sheet name="20.02.2018-ПР,Котовск-эст." sheetId="14" state="hidden" r:id="rId14"/>
    <sheet name="17.03.2018-ПК,Горназ,лонг" sheetId="15" state="hidden" r:id="rId15"/>
    <sheet name="21.02.2018-ПР,Котовск-спринт" sheetId="16" state="hidden" r:id="rId16"/>
    <sheet name="18.03.2018-ПК,Горназ,спринт" sheetId="17" state="hidden" r:id="rId17"/>
  </sheets>
  <definedNames>
    <definedName name="_xlnm._FilterDatabase" localSheetId="14" hidden="1">'17.03.2018-ПК,Горназ,лонг'!$A$4:$A$159</definedName>
    <definedName name="_xlnm._FilterDatabase" localSheetId="16" hidden="1">'18.03.2018-ПК,Горназ,спринт'!$A$3:$A$166</definedName>
    <definedName name="_xlnm._FilterDatabase" localSheetId="15" hidden="1">'21.02.2018-ПР,Котовск-спринт'!$A$3:$A$96</definedName>
    <definedName name="_xlnm._FilterDatabase" localSheetId="10" hidden="1">'27.01.2018-ПК,Т.Гора,класс'!$A$3:$A$178</definedName>
    <definedName name="_xlnm._FilterDatabase" localSheetId="11" hidden="1">'28.01.2018-ПК,Т.Гора-спринт'!$A$3:$A$173</definedName>
  </definedNames>
  <calcPr fullCalcOnLoad="1"/>
</workbook>
</file>

<file path=xl/sharedStrings.xml><?xml version="1.0" encoding="utf-8"?>
<sst xmlns="http://schemas.openxmlformats.org/spreadsheetml/2006/main" count="5454" uniqueCount="1085">
  <si>
    <t>№п/п</t>
  </si>
  <si>
    <t>Фамилия, имя</t>
  </si>
  <si>
    <t>Коллектив</t>
  </si>
  <si>
    <t>Квал</t>
  </si>
  <si>
    <t>р ГР</t>
  </si>
  <si>
    <t>Результат</t>
  </si>
  <si>
    <t>Место</t>
  </si>
  <si>
    <t>Хренникова Юлия</t>
  </si>
  <si>
    <t>Пермский край</t>
  </si>
  <si>
    <t>I</t>
  </si>
  <si>
    <t>Саранина Валерия</t>
  </si>
  <si>
    <t>Москва</t>
  </si>
  <si>
    <t>Муравьева Наталья</t>
  </si>
  <si>
    <t>Маркова Ангелина</t>
  </si>
  <si>
    <t>Бараева Елизавета</t>
  </si>
  <si>
    <t>Шайдурова Дарья</t>
  </si>
  <si>
    <t>Курганская обл.</t>
  </si>
  <si>
    <t>Респ. Карелия</t>
  </si>
  <si>
    <t>Iю</t>
  </si>
  <si>
    <t>Шемелина Ульяна</t>
  </si>
  <si>
    <t>III</t>
  </si>
  <si>
    <t>II</t>
  </si>
  <si>
    <t>Волкова Анастасия</t>
  </si>
  <si>
    <t>Попова Кристина</t>
  </si>
  <si>
    <t>Федорович Кристина</t>
  </si>
  <si>
    <t>Кужлева Анна</t>
  </si>
  <si>
    <t>Максимова Дарья</t>
  </si>
  <si>
    <t>Вахрушева Светлана</t>
  </si>
  <si>
    <t>Лопатина Мария</t>
  </si>
  <si>
    <t>снят</t>
  </si>
  <si>
    <t>9 КП, 2.400 м</t>
  </si>
  <si>
    <t>Рязанова Олеся</t>
  </si>
  <si>
    <t>Свердловская обл.</t>
  </si>
  <si>
    <t>КМС</t>
  </si>
  <si>
    <t>Ермолаева Варвара</t>
  </si>
  <si>
    <t>Щукина Анастасия</t>
  </si>
  <si>
    <t>Красноярский край</t>
  </si>
  <si>
    <t>Муракаева Елизавета</t>
  </si>
  <si>
    <t>Евстафьева Ольга</t>
  </si>
  <si>
    <t>Сафарова Валерия</t>
  </si>
  <si>
    <t>Кузнецова Софья</t>
  </si>
  <si>
    <t>Евтюхова Екатерина</t>
  </si>
  <si>
    <t>Иванова Софья</t>
  </si>
  <si>
    <t>Черемных Полина</t>
  </si>
  <si>
    <t>Дорофеева Дарья</t>
  </si>
  <si>
    <t>Ханова Виктория</t>
  </si>
  <si>
    <t>Костарева Злата</t>
  </si>
  <si>
    <t>Аликина Анастасия</t>
  </si>
  <si>
    <t>Евтюхова Ольга</t>
  </si>
  <si>
    <t>Мякотникова Марина</t>
  </si>
  <si>
    <t>Респ. Коми</t>
  </si>
  <si>
    <t>Носкова Карина</t>
  </si>
  <si>
    <t>IIю</t>
  </si>
  <si>
    <t>10 КП, 3.000 м</t>
  </si>
  <si>
    <t>Калинина Вероника</t>
  </si>
  <si>
    <t>МС</t>
  </si>
  <si>
    <t>Вяткина Марина</t>
  </si>
  <si>
    <t>Сопова Анастасия</t>
  </si>
  <si>
    <t>Челябинская обл.</t>
  </si>
  <si>
    <t>8 КП, 2.200 м</t>
  </si>
  <si>
    <t>Прокопьев Алексей</t>
  </si>
  <si>
    <t>Кондратьев Степан</t>
  </si>
  <si>
    <t>Айгильдин Евгений</t>
  </si>
  <si>
    <t>Златин Егор</t>
  </si>
  <si>
    <t>Березин Дмитрий</t>
  </si>
  <si>
    <t>Митасов Денис</t>
  </si>
  <si>
    <t>Ворончихин Сергей</t>
  </si>
  <si>
    <t>Жигалев Никита</t>
  </si>
  <si>
    <t>Хомяков Даниил</t>
  </si>
  <si>
    <t>Белоусов Данил</t>
  </si>
  <si>
    <t>Байдин Максим</t>
  </si>
  <si>
    <t>Хохряков Андрей</t>
  </si>
  <si>
    <t>Лисин Даниил</t>
  </si>
  <si>
    <t>Ширинкин Иван</t>
  </si>
  <si>
    <t>Мухарамов Артем</t>
  </si>
  <si>
    <t>Гизатуллин Алексей</t>
  </si>
  <si>
    <t>Пупов Никита</t>
  </si>
  <si>
    <t>Кантемиров Данил</t>
  </si>
  <si>
    <t>Рычков Ярослав</t>
  </si>
  <si>
    <t>IIIю</t>
  </si>
  <si>
    <t>Федотов Егор</t>
  </si>
  <si>
    <t>Малахов Иван</t>
  </si>
  <si>
    <t>Попович Никита</t>
  </si>
  <si>
    <t>Верхоланцев Вадим</t>
  </si>
  <si>
    <t>10 КП, 2.500 м</t>
  </si>
  <si>
    <t>Токарев Иван</t>
  </si>
  <si>
    <t>Верхотин Евгений</t>
  </si>
  <si>
    <t>Коржев Михаил</t>
  </si>
  <si>
    <t>Макаров Михаил</t>
  </si>
  <si>
    <t>Жерихин Дмитрий</t>
  </si>
  <si>
    <t>Санников Юрий</t>
  </si>
  <si>
    <t>Дорма Артемий</t>
  </si>
  <si>
    <t>Сопов Егор</t>
  </si>
  <si>
    <t>Бородулин Максим</t>
  </si>
  <si>
    <t>Хохряков Артём</t>
  </si>
  <si>
    <t>Быков Данила</t>
  </si>
  <si>
    <t>Воскресенских Андрей</t>
  </si>
  <si>
    <t>Костин Иван</t>
  </si>
  <si>
    <t>Глухих Илья</t>
  </si>
  <si>
    <t>12 КП, 3.700 м</t>
  </si>
  <si>
    <t>Киселев Владислав</t>
  </si>
  <si>
    <t>Павленко Александр</t>
  </si>
  <si>
    <t>Линкевич Игорь</t>
  </si>
  <si>
    <t>Власов Николай</t>
  </si>
  <si>
    <t>Ситников Александр</t>
  </si>
  <si>
    <t>Киселев Андрей</t>
  </si>
  <si>
    <t>Волков Максим</t>
  </si>
  <si>
    <t>Жигалев Дмитрий</t>
  </si>
  <si>
    <t>Черепанов Кирилл</t>
  </si>
  <si>
    <t>Ж17</t>
  </si>
  <si>
    <t>М20</t>
  </si>
  <si>
    <t>М17</t>
  </si>
  <si>
    <t>М14</t>
  </si>
  <si>
    <t>Ж20</t>
  </si>
  <si>
    <t>Ж14</t>
  </si>
  <si>
    <t>ГР</t>
  </si>
  <si>
    <t>ПР, Пермь</t>
  </si>
  <si>
    <t>Результа</t>
  </si>
  <si>
    <t xml:space="preserve"> ГР</t>
  </si>
  <si>
    <t xml:space="preserve">Место </t>
  </si>
  <si>
    <t>п.2.6.10</t>
  </si>
  <si>
    <t>10 КП, 5.300 м</t>
  </si>
  <si>
    <t>9 КП, 4.900 м</t>
  </si>
  <si>
    <t>13 КП, 6.300 м</t>
  </si>
  <si>
    <t>классика</t>
  </si>
  <si>
    <t>лонг-общий старт</t>
  </si>
  <si>
    <t>место</t>
  </si>
  <si>
    <t>Ф.И.</t>
  </si>
  <si>
    <t>г.р.</t>
  </si>
  <si>
    <t>СПРИНТ</t>
  </si>
  <si>
    <t>word</t>
  </si>
  <si>
    <t>коэф.1,5</t>
  </si>
  <si>
    <t>Неволина Н.А.</t>
  </si>
  <si>
    <t>Оконишникова О.М.</t>
  </si>
  <si>
    <t xml:space="preserve">Лопатина Мария </t>
  </si>
  <si>
    <t>Лопатка Н.А.</t>
  </si>
  <si>
    <t>Неволин Ю.В.</t>
  </si>
  <si>
    <t>баллы</t>
  </si>
  <si>
    <t>разряд</t>
  </si>
  <si>
    <t>тренер</t>
  </si>
  <si>
    <t>Тараканова С.В.</t>
  </si>
  <si>
    <t xml:space="preserve"> Березин Дмитрий </t>
  </si>
  <si>
    <t>Хохрякова О.С.</t>
  </si>
  <si>
    <t xml:space="preserve"> Хохряков Андрей</t>
  </si>
  <si>
    <t>Хренникова Т.В.</t>
  </si>
  <si>
    <t xml:space="preserve">Ворончихин Сергей </t>
  </si>
  <si>
    <t xml:space="preserve">Мухарамов Артем </t>
  </si>
  <si>
    <t>Сопов Э.В.</t>
  </si>
  <si>
    <t>Прохоров А.Г.</t>
  </si>
  <si>
    <t>Белоусов Даниил</t>
  </si>
  <si>
    <t xml:space="preserve">Жигалев Никита </t>
  </si>
  <si>
    <t xml:space="preserve">Айгильдин Евгений </t>
  </si>
  <si>
    <t>Прохоров</t>
  </si>
  <si>
    <t>Миславская Анна</t>
  </si>
  <si>
    <t>Бакунина Евгения</t>
  </si>
  <si>
    <t>Мамаева Ирина</t>
  </si>
  <si>
    <t>Кудрявцева Анна</t>
  </si>
  <si>
    <t>Хохряков Артем</t>
  </si>
  <si>
    <t>Киселёв А.Р.</t>
  </si>
  <si>
    <t>Киселёв Андрей</t>
  </si>
  <si>
    <t>Первенство России - г.Пермь</t>
  </si>
  <si>
    <t>09.12.18-спринт</t>
  </si>
  <si>
    <t>ВС, Пермь</t>
  </si>
  <si>
    <t>7 КП, 1.900 м</t>
  </si>
  <si>
    <t>Номе</t>
  </si>
  <si>
    <t>Харина Марина</t>
  </si>
  <si>
    <t>Блинова Екатерина</t>
  </si>
  <si>
    <t>10 КП, 2.400 м</t>
  </si>
  <si>
    <t>Место Прим</t>
  </si>
  <si>
    <t>8 КП, 2.100 м</t>
  </si>
  <si>
    <t>Давыдов Даниил</t>
  </si>
  <si>
    <t>Андреев Семен</t>
  </si>
  <si>
    <t>Творогов Степан</t>
  </si>
  <si>
    <t>Рогозин Владимир</t>
  </si>
  <si>
    <t>Санников Игорь</t>
  </si>
  <si>
    <t>12 КП, 2.800 м</t>
  </si>
  <si>
    <t>Бондаренко Александр</t>
  </si>
  <si>
    <t>Лонг</t>
  </si>
  <si>
    <t>8 КП, 4.300 м</t>
  </si>
  <si>
    <t>13 КП, 7.400 м</t>
  </si>
  <si>
    <t>9 КП, 5.000 м</t>
  </si>
  <si>
    <t>17 КП, 8.700 м</t>
  </si>
  <si>
    <t>Номер</t>
  </si>
  <si>
    <t>многодневная, классика</t>
  </si>
  <si>
    <t>Результ</t>
  </si>
  <si>
    <t>12 КП, 6.600 м</t>
  </si>
  <si>
    <t>10 КП, 5.100 м</t>
  </si>
  <si>
    <t>14 КП, 7.800 м</t>
  </si>
  <si>
    <t>Всероссийские соревнования - г.Пермь</t>
  </si>
  <si>
    <t>12.12.17-спринт</t>
  </si>
  <si>
    <t>13.12.17-лонг</t>
  </si>
  <si>
    <t>14.12.17-классика</t>
  </si>
  <si>
    <t>Гафаров</t>
  </si>
  <si>
    <t>Айдар</t>
  </si>
  <si>
    <t>Респ.</t>
  </si>
  <si>
    <t>Егор</t>
  </si>
  <si>
    <t>Мухарамов</t>
  </si>
  <si>
    <t>Артём</t>
  </si>
  <si>
    <t>Пермский</t>
  </si>
  <si>
    <t>край</t>
  </si>
  <si>
    <t>Яушев</t>
  </si>
  <si>
    <t>Никита</t>
  </si>
  <si>
    <t>Верхоланцев</t>
  </si>
  <si>
    <t>Вадим</t>
  </si>
  <si>
    <t>Данил</t>
  </si>
  <si>
    <t>Нижегородская</t>
  </si>
  <si>
    <t>обл.</t>
  </si>
  <si>
    <t>Жигалев</t>
  </si>
  <si>
    <t>Макаров</t>
  </si>
  <si>
    <t>Кичигин</t>
  </si>
  <si>
    <t>Пётр</t>
  </si>
  <si>
    <t>Ширинкин</t>
  </si>
  <si>
    <t>Иван</t>
  </si>
  <si>
    <t>Кантемиров</t>
  </si>
  <si>
    <t>Алексей</t>
  </si>
  <si>
    <t>Ворончихин</t>
  </si>
  <si>
    <t>Сергей</t>
  </si>
  <si>
    <t>Швецов</t>
  </si>
  <si>
    <t>Семен</t>
  </si>
  <si>
    <t>Хомяков</t>
  </si>
  <si>
    <t>Даниил</t>
  </si>
  <si>
    <t>Шустов</t>
  </si>
  <si>
    <t>Александр</t>
  </si>
  <si>
    <t>Кировская</t>
  </si>
  <si>
    <t>Татарстан</t>
  </si>
  <si>
    <t>Хохряков</t>
  </si>
  <si>
    <t>Андрей</t>
  </si>
  <si>
    <t>Митасов</t>
  </si>
  <si>
    <t>Денис</t>
  </si>
  <si>
    <t>Гизатуллин</t>
  </si>
  <si>
    <t>Дмитрий</t>
  </si>
  <si>
    <t>Пупов</t>
  </si>
  <si>
    <t>Белозеров</t>
  </si>
  <si>
    <t>Юрий</t>
  </si>
  <si>
    <t>Костин</t>
  </si>
  <si>
    <t>Крупчатников</t>
  </si>
  <si>
    <t>Илья</t>
  </si>
  <si>
    <t>Санников</t>
  </si>
  <si>
    <t>Коржев</t>
  </si>
  <si>
    <t>Михаил</t>
  </si>
  <si>
    <t>Сопов</t>
  </si>
  <si>
    <t>Верхотин</t>
  </si>
  <si>
    <t>Евгений</t>
  </si>
  <si>
    <t>Айгильдин</t>
  </si>
  <si>
    <t>Жерихин</t>
  </si>
  <si>
    <t>Саранина</t>
  </si>
  <si>
    <t>Валерия</t>
  </si>
  <si>
    <t>Хренникова</t>
  </si>
  <si>
    <t>Юлия</t>
  </si>
  <si>
    <t>Муравьева</t>
  </si>
  <si>
    <t>Наталья</t>
  </si>
  <si>
    <t>Шайдурова</t>
  </si>
  <si>
    <t>Дарья</t>
  </si>
  <si>
    <t>Вахрушева</t>
  </si>
  <si>
    <t>Светлана</t>
  </si>
  <si>
    <t>Волкова</t>
  </si>
  <si>
    <t>Анастасия</t>
  </si>
  <si>
    <t>Шемелина</t>
  </si>
  <si>
    <t>Ульяна</t>
  </si>
  <si>
    <t>Бараева</t>
  </si>
  <si>
    <t>Елизавета</t>
  </si>
  <si>
    <t>Попова</t>
  </si>
  <si>
    <t>Кристина</t>
  </si>
  <si>
    <t>Виктория</t>
  </si>
  <si>
    <t>Иванова</t>
  </si>
  <si>
    <t>Карина</t>
  </si>
  <si>
    <t>Евгения</t>
  </si>
  <si>
    <t>Полина</t>
  </si>
  <si>
    <t>Кислякова</t>
  </si>
  <si>
    <t>Алина</t>
  </si>
  <si>
    <t>Ольга</t>
  </si>
  <si>
    <t>п.3.13.12.2</t>
  </si>
  <si>
    <t>Маркова</t>
  </si>
  <si>
    <t>Ангелина</t>
  </si>
  <si>
    <t>Филимонова</t>
  </si>
  <si>
    <t>Алия</t>
  </si>
  <si>
    <t>Щукина</t>
  </si>
  <si>
    <t>Бакунина</t>
  </si>
  <si>
    <t>Сафарова</t>
  </si>
  <si>
    <t>Софья</t>
  </si>
  <si>
    <t>Ханова</t>
  </si>
  <si>
    <t>Марина</t>
  </si>
  <si>
    <t>Федорович</t>
  </si>
  <si>
    <t>Черемных</t>
  </si>
  <si>
    <t>Муракаева</t>
  </si>
  <si>
    <t>Екатерина</t>
  </si>
  <si>
    <t>Аликина</t>
  </si>
  <si>
    <t>Мякотникова</t>
  </si>
  <si>
    <t>Костарева</t>
  </si>
  <si>
    <t>Злата</t>
  </si>
  <si>
    <t>Носкова</t>
  </si>
  <si>
    <t>Тютина</t>
  </si>
  <si>
    <t>Евстафьева</t>
  </si>
  <si>
    <t>Ершова</t>
  </si>
  <si>
    <t>Златин</t>
  </si>
  <si>
    <t>участие</t>
  </si>
  <si>
    <t>п.п.7.2.6</t>
  </si>
  <si>
    <t>ПФО</t>
  </si>
  <si>
    <t>Респ.Башкортостан</t>
  </si>
  <si>
    <t>эстафета</t>
  </si>
  <si>
    <t>Семён</t>
  </si>
  <si>
    <t>МТ</t>
  </si>
  <si>
    <t>коэф.1,2</t>
  </si>
  <si>
    <t>Первенство ПФО - Нижегород.обл., п.Шатки</t>
  </si>
  <si>
    <t>19.01.18-марк.тр</t>
  </si>
  <si>
    <t>20.01.18-классика</t>
  </si>
  <si>
    <t>21.01.18-эстафета</t>
  </si>
  <si>
    <t>коэф.0,5</t>
  </si>
  <si>
    <t>Швецов Семён</t>
  </si>
  <si>
    <t>РАНГ  ЗИМА 2017 - 2018   М до 18</t>
  </si>
  <si>
    <t>РАНГ  ЗИМА 2017 - 2018   Д до 18</t>
  </si>
  <si>
    <t>РАНГ  ЗИМА 2017 - 2018   М до 15</t>
  </si>
  <si>
    <t>РАНГ  ЗИМА 2017 - 2018   Д до 15</t>
  </si>
  <si>
    <t>Ж 12</t>
  </si>
  <si>
    <t>, 8 КП, 1.900 м</t>
  </si>
  <si>
    <t>Фамилия, имя             </t>
  </si>
  <si>
    <t>Коллектив           </t>
  </si>
  <si>
    <t>Квал Номе</t>
  </si>
  <si>
    <t>р ГР </t>
  </si>
  <si>
    <t>  Результат Место Прим</t>
  </si>
  <si>
    <t>   1</t>
  </si>
  <si>
    <t>Харина Мария             </t>
  </si>
  <si>
    <t>Пермь СДЮСШОР №3 ЭДЕ</t>
  </si>
  <si>
    <t>Iю    339</t>
  </si>
  <si>
    <t>   2</t>
  </si>
  <si>
    <t>Мельникова Полина        </t>
  </si>
  <si>
    <t> Сокол Пермь СДЮСШОР№</t>
  </si>
  <si>
    <t>Iю    332</t>
  </si>
  <si>
    <t>   3</t>
  </si>
  <si>
    <t>Смирнова Ксения          </t>
  </si>
  <si>
    <t>Сокол Пермь СДЮСШОР№</t>
  </si>
  <si>
    <t>Iю    347</t>
  </si>
  <si>
    <t>   4</t>
  </si>
  <si>
    <t>Кардонских Варвара       </t>
  </si>
  <si>
    <t>IIIю  335</t>
  </si>
  <si>
    <t>   5</t>
  </si>
  <si>
    <t>Носкова Екатерина        </t>
  </si>
  <si>
    <t> Пермь СДЮСШОР №3 ЭДЕ</t>
  </si>
  <si>
    <t>IIIю  328</t>
  </si>
  <si>
    <t>   6</t>
  </si>
  <si>
    <t>Березина Дарья           </t>
  </si>
  <si>
    <t>IIю   340</t>
  </si>
  <si>
    <t>   7</t>
  </si>
  <si>
    <t>Качина Ксения            </t>
  </si>
  <si>
    <t>СДЮСШОР № 3 Пермь-Фе</t>
  </si>
  <si>
    <t>Iю    329</t>
  </si>
  <si>
    <t>   8</t>
  </si>
  <si>
    <t>Одинцова Арина           </t>
  </si>
  <si>
    <t>IIIю  337</t>
  </si>
  <si>
    <t>   9</t>
  </si>
  <si>
    <t>Старкова Екатерина       </t>
  </si>
  <si>
    <t>IIIю  346</t>
  </si>
  <si>
    <t>  10</t>
  </si>
  <si>
    <t>Тупицына Ксюша           </t>
  </si>
  <si>
    <t>Горнозаводск        </t>
  </si>
  <si>
    <t>       325</t>
  </si>
  <si>
    <t>  11</t>
  </si>
  <si>
    <t>Малеева Анастасия        </t>
  </si>
  <si>
    <t>       333</t>
  </si>
  <si>
    <t>  12</t>
  </si>
  <si>
    <t>Чащухина Полина          </t>
  </si>
  <si>
    <t>IIIю  341</t>
  </si>
  <si>
    <t>  13</t>
  </si>
  <si>
    <t>Костарева Мария          </t>
  </si>
  <si>
    <t>       336</t>
  </si>
  <si>
    <t>  14</t>
  </si>
  <si>
    <t>Шелавина Елизавета       </t>
  </si>
  <si>
    <t>IIIю  342</t>
  </si>
  <si>
    <t>  15</t>
  </si>
  <si>
    <t>Сутягина Анна            </t>
  </si>
  <si>
    <t>IIю   326</t>
  </si>
  <si>
    <t>  16</t>
  </si>
  <si>
    <t>Власова Мария            </t>
  </si>
  <si>
    <t>IIIю  334</t>
  </si>
  <si>
    <t>  17</t>
  </si>
  <si>
    <t>Варанкина Виктория       </t>
  </si>
  <si>
    <t>СДЮСШОР№3 Эдельвейс-</t>
  </si>
  <si>
    <t>IIIю  338</t>
  </si>
  <si>
    <t>  18</t>
  </si>
  <si>
    <t>Зубова Анастасия         </t>
  </si>
  <si>
    <t>IIIю  330</t>
  </si>
  <si>
    <t>  19</t>
  </si>
  <si>
    <t>Береснева Полина         </t>
  </si>
  <si>
    <t>Горн-к Лопатка      </t>
  </si>
  <si>
    <t>       323</t>
  </si>
  <si>
    <t>  20</t>
  </si>
  <si>
    <t>Кузнецова Полина         </t>
  </si>
  <si>
    <t>IIIю  324</t>
  </si>
  <si>
    <t>               </t>
  </si>
  <si>
    <t>Ж 14</t>
  </si>
  <si>
    <t>, 11 КП, 3.800 м</t>
  </si>
  <si>
    <t>Бараева Елизавета        </t>
  </si>
  <si>
    <t>III   315</t>
  </si>
  <si>
    <t>Попова Кристина          </t>
  </si>
  <si>
    <t>I     314</t>
  </si>
  <si>
    <t>Волкова Анастасия        </t>
  </si>
  <si>
    <t>Iю    307</t>
  </si>
  <si>
    <t>Саранина Валерия         </t>
  </si>
  <si>
    <t>I     311</t>
  </si>
  <si>
    <t>Муравьева Наталья        </t>
  </si>
  <si>
    <t>Iю    302</t>
  </si>
  <si>
    <t>Шемелина Ульяна          </t>
  </si>
  <si>
    <t>Iю    316</t>
  </si>
  <si>
    <t>Вахрушева Светлана       </t>
  </si>
  <si>
    <t>Iю    308</t>
  </si>
  <si>
    <t>Маркова Ангелина         </t>
  </si>
  <si>
    <t>I     310</t>
  </si>
  <si>
    <t>Кужлева Анна             </t>
  </si>
  <si>
    <t>Iю    317</t>
  </si>
  <si>
    <t>Лопатина Мария           </t>
  </si>
  <si>
    <t>IIю   304</t>
  </si>
  <si>
    <t>Батуева Ирина            </t>
  </si>
  <si>
    <t>       312</t>
  </si>
  <si>
    <t>  12</t>
  </si>
  <si>
    <t>Курземниеце Олеся        </t>
  </si>
  <si>
    <t>IIIю  305</t>
  </si>
  <si>
    <t>Балдина Алина            </t>
  </si>
  <si>
    <t>IIю   306</t>
  </si>
  <si>
    <t>  16</t>
  </si>
  <si>
    <t>Хренникова Юлия          </t>
  </si>
  <si>
    <t>I     313</t>
  </si>
  <si>
    <t>Ж 17</t>
  </si>
  <si>
    <t>, 12 КП, 4.400 м</t>
  </si>
  <si>
    <t>Ермолаева Варвара        </t>
  </si>
  <si>
    <t>КМС   218</t>
  </si>
  <si>
    <t>Щукина Анастасия         </t>
  </si>
  <si>
    <t> СДЮСШОР № 3 Пермь-Фе</t>
  </si>
  <si>
    <t>КМС   217</t>
  </si>
  <si>
    <t>Бакунина Евгения         </t>
  </si>
  <si>
    <t>Теплая Гора Соповы  </t>
  </si>
  <si>
    <t>I     207</t>
  </si>
  <si>
    <t>Муракаева Елизавета      </t>
  </si>
  <si>
    <t>КМС   222</t>
  </si>
  <si>
    <t>Черемных Полина          </t>
  </si>
  <si>
    <t> Теплая Гора Соповы  </t>
  </si>
  <si>
    <t>I     201</t>
  </si>
  <si>
    <t>Сафарова Валерия         </t>
  </si>
  <si>
    <t>КМС   223</t>
  </si>
  <si>
    <t>Евстафьева Ольга         </t>
  </si>
  <si>
    <t>I     205</t>
  </si>
  <si>
    <t>Федорович Кристина       </t>
  </si>
  <si>
    <t>I     215</t>
  </si>
  <si>
    <t>Костарева Злата          </t>
  </si>
  <si>
    <t>I     203</t>
  </si>
  <si>
    <t>Иванова Мария            </t>
  </si>
  <si>
    <t>I     202</t>
  </si>
  <si>
    <t>Иванова Софья            </t>
  </si>
  <si>
    <t>I     216</t>
  </si>
  <si>
    <t>Мякотникова Марина       </t>
  </si>
  <si>
    <t>I     212</t>
  </si>
  <si>
    <t>Аликина Анастасия        </t>
  </si>
  <si>
    <t>I     204</t>
  </si>
  <si>
    <t>Дорофеева Дарья          </t>
  </si>
  <si>
    <t>I     219</t>
  </si>
  <si>
    <t>  15</t>
  </si>
  <si>
    <t>Носкова Карина           </t>
  </si>
  <si>
    <t>I     221</t>
  </si>
  <si>
    <t>Мухачева Анастасия       </t>
  </si>
  <si>
    <t>Горнозаводск - Аниси</t>
  </si>
  <si>
    <t>III   206</t>
  </si>
  <si>
    <t>Мамаева Ирина            </t>
  </si>
  <si>
    <t>II    210</t>
  </si>
  <si>
    <t>Максимова Дарья          </t>
  </si>
  <si>
    <t>III   209</t>
  </si>
  <si>
    <t>М 12</t>
  </si>
  <si>
    <t>, 9 КП, 2.200 м</t>
  </si>
  <si>
    <t>Коллектив           </t>
  </si>
  <si>
    <t> Квал Номе</t>
  </si>
  <si>
    <t>Кожевников Сергей        </t>
  </si>
  <si>
    <t>Iю     51</t>
  </si>
  <si>
    <t>Тимофеев Кирилл          </t>
  </si>
  <si>
    <t>Iю     47</t>
  </si>
  <si>
    <t>Сопочкин Егор            </t>
  </si>
  <si>
    <t>Iю     37</t>
  </si>
  <si>
    <t>Швецов Семен             </t>
  </si>
  <si>
    <t>Iю     30</t>
  </si>
  <si>
    <t>Никифоров Роман          </t>
  </si>
  <si>
    <t>Горн-к Тараканова   </t>
  </si>
  <si>
    <t>Iю     31</t>
  </si>
  <si>
    <t>Васильев Олег            </t>
  </si>
  <si>
    <t>IIю    34</t>
  </si>
  <si>
    <t>Мохначев Иван            </t>
  </si>
  <si>
    <t>Iю     56</t>
  </si>
  <si>
    <t>Шлыков Семён             </t>
  </si>
  <si>
    <t>IIю    32</t>
  </si>
  <si>
    <t>Чистиков Илья            </t>
  </si>
  <si>
    <t>Iю     52</t>
  </si>
  <si>
    <t>Обухов Александр         </t>
  </si>
  <si>
    <t>Iю     41</t>
  </si>
  <si>
    <t>Мокроусов Владимир       </t>
  </si>
  <si>
    <t>        45</t>
  </si>
  <si>
    <t>Батуев Михаил            </t>
  </si>
  <si>
    <t>IIIю   22</t>
  </si>
  <si>
    <t>Малахов Дмитрий          </t>
  </si>
  <si>
    <t>IIIю   35</t>
  </si>
  <si>
    <t>Патраков Юрий            </t>
  </si>
  <si>
    <t>IIю    48</t>
  </si>
  <si>
    <t>Неволин Лев              </t>
  </si>
  <si>
    <t>IIю    26</t>
  </si>
  <si>
    <t>Филь Федор               </t>
  </si>
  <si>
    <t>IIIю   39</t>
  </si>
  <si>
    <t>Киршев Антон             </t>
  </si>
  <si>
    <t>IIю    57</t>
  </si>
  <si>
    <t>Черемных Семен           </t>
  </si>
  <si>
    <t>IIю    40</t>
  </si>
  <si>
    <t>Байдин Егор              </t>
  </si>
  <si>
    <t>IIIю   55</t>
  </si>
  <si>
    <t>Кожевников Фёдор         </t>
  </si>
  <si>
    <t>IIю    29</t>
  </si>
  <si>
    <t>  21</t>
  </si>
  <si>
    <t>Макаров Алексей          </t>
  </si>
  <si>
    <t>Горнозаводск Прохоро</t>
  </si>
  <si>
    <t>        19</t>
  </si>
  <si>
    <t>  22</t>
  </si>
  <si>
    <t>Ошурков Вячеслав         </t>
  </si>
  <si>
    <t>Горнозаводск Новиков</t>
  </si>
  <si>
    <t>IIIю   25</t>
  </si>
  <si>
    <t>  23</t>
  </si>
  <si>
    <t>Махмутов Леонид          </t>
  </si>
  <si>
    <t>IIю    21</t>
  </si>
  <si>
    <t>  24</t>
  </si>
  <si>
    <t>Попов Владимир           </t>
  </si>
  <si>
    <t>IIIю   53</t>
  </si>
  <si>
    <t>  25</t>
  </si>
  <si>
    <t>Верещагин Иван           </t>
  </si>
  <si>
    <t>        18</t>
  </si>
  <si>
    <t>  26</t>
  </si>
  <si>
    <t>Галеутдинов Виталий      </t>
  </si>
  <si>
    <t>IIIю   42</t>
  </si>
  <si>
    <t>  27</t>
  </si>
  <si>
    <t>Носков Степан            </t>
  </si>
  <si>
    <t>IIIю   58</t>
  </si>
  <si>
    <t>  28</t>
  </si>
  <si>
    <t>Чебыкин Артем            </t>
  </si>
  <si>
    <t>        24</t>
  </si>
  <si>
    <t>  29</t>
  </si>
  <si>
    <t>Ледовский Федор          </t>
  </si>
  <si>
    <t>IIю    20</t>
  </si>
  <si>
    <t>  30</t>
  </si>
  <si>
    <t>Сычев Иван               </t>
  </si>
  <si>
    <t>IIIю   33</t>
  </si>
  <si>
    <t>  31</t>
  </si>
  <si>
    <t>Сидоров Никита           </t>
  </si>
  <si>
    <t>        49</t>
  </si>
  <si>
    <t>  32</t>
  </si>
  <si>
    <t>Ковыляев Сергей          </t>
  </si>
  <si>
    <t>IIIю   46</t>
  </si>
  <si>
    <t>  33</t>
  </si>
  <si>
    <t>Иванов Никита            </t>
  </si>
  <si>
    <t>        27</t>
  </si>
  <si>
    <t>  39</t>
  </si>
  <si>
    <t>Морозов Егор             </t>
  </si>
  <si>
    <t>IIIю   50</t>
  </si>
  <si>
    <t>  41</t>
  </si>
  <si>
    <t>Архипов Игорь            </t>
  </si>
  <si>
    <t>IIIю   61</t>
  </si>
  <si>
    <t>М 14</t>
  </si>
  <si>
    <t>Лисин Даниил             </t>
  </si>
  <si>
    <t>II    227</t>
  </si>
  <si>
    <t>Ворончихин Сергей        </t>
  </si>
  <si>
    <t>II    249</t>
  </si>
  <si>
    <t>Жигалев Никита           </t>
  </si>
  <si>
    <t>I     246</t>
  </si>
  <si>
    <t>Пупов Никита             </t>
  </si>
  <si>
    <t>I     240</t>
  </si>
  <si>
    <t>Верхоланцев Вадим        </t>
  </si>
  <si>
    <t>I     239</t>
  </si>
  <si>
    <t>Поверин Иван             </t>
  </si>
  <si>
    <t>IIю   262</t>
  </si>
  <si>
    <t>Хохряков Андрей          </t>
  </si>
  <si>
    <t>Iю    261</t>
  </si>
  <si>
    <t>Мухарамов Артем          </t>
  </si>
  <si>
    <t>III   241</t>
  </si>
  <si>
    <t>Гизатуллин Алексей       </t>
  </si>
  <si>
    <t>III   248</t>
  </si>
  <si>
    <t>Митасов Денис            </t>
  </si>
  <si>
    <t>Iю    233</t>
  </si>
  <si>
    <t>Златин Егор              </t>
  </si>
  <si>
    <t>I     252</t>
  </si>
  <si>
    <t>Кантемиров Данил         </t>
  </si>
  <si>
    <t>I     244</t>
  </si>
  <si>
    <t>Попович Никита           </t>
  </si>
  <si>
    <t>II    242</t>
  </si>
  <si>
    <t>Павлов Захар             </t>
  </si>
  <si>
    <t>III   258</t>
  </si>
  <si>
    <t>Ширинкин Иван            </t>
  </si>
  <si>
    <t>Iю    250</t>
  </si>
  <si>
    <t>Дмитриев Егор            </t>
  </si>
  <si>
    <t>III   251</t>
  </si>
  <si>
    <t>Федотов Егор             </t>
  </si>
  <si>
    <t>II    225</t>
  </si>
  <si>
    <t>Спешилов Владислав       </t>
  </si>
  <si>
    <t>Iю    235</t>
  </si>
  <si>
    <t>Абатуров Александр       </t>
  </si>
  <si>
    <t>IIIю  243</t>
  </si>
  <si>
    <t>Малахов Иван             </t>
  </si>
  <si>
    <t>IIю   259</t>
  </si>
  <si>
    <t>Стерляжников Тимофей     </t>
  </si>
  <si>
    <t>IIIю  260</t>
  </si>
  <si>
    <t>Санников Игорь           </t>
  </si>
  <si>
    <t>Iю    236</t>
  </si>
  <si>
    <t>Гагарин Никита           </t>
  </si>
  <si>
    <t>       263</t>
  </si>
  <si>
    <t>Граничников Дмитрий      </t>
  </si>
  <si>
    <t>Iю    238</t>
  </si>
  <si>
    <t>Сабуров Константин       </t>
  </si>
  <si>
    <t>Iю    256</t>
  </si>
  <si>
    <t>Березовик Ярослав        </t>
  </si>
  <si>
    <t>Iю    229</t>
  </si>
  <si>
    <t>Рычков Ярослав           </t>
  </si>
  <si>
    <t>IIIю  231</t>
  </si>
  <si>
    <t>Ермилов Никита           </t>
  </si>
  <si>
    <t>Iю    266</t>
  </si>
  <si>
    <t>Манцуров Егор            </t>
  </si>
  <si>
    <t>Iю    265</t>
  </si>
  <si>
    <t>Вебер Илья               </t>
  </si>
  <si>
    <t>Iю    228</t>
  </si>
  <si>
    <t>Сваровский Ярослав       </t>
  </si>
  <si>
    <t>Iю    245</t>
  </si>
  <si>
    <t>Хусаинов Рома            </t>
  </si>
  <si>
    <t>IIю   254</t>
  </si>
  <si>
    <t>Аширов Матвей            </t>
  </si>
  <si>
    <t>IIю   253</t>
  </si>
  <si>
    <t>  34</t>
  </si>
  <si>
    <t>Творогов Степан          </t>
  </si>
  <si>
    <t>IIIю  234</t>
  </si>
  <si>
    <t>  35</t>
  </si>
  <si>
    <t>Гусев Александр          </t>
  </si>
  <si>
    <t>       230</t>
  </si>
  <si>
    <t>  36</t>
  </si>
  <si>
    <t>Мочилин Роман            </t>
  </si>
  <si>
    <t>IIю   232</t>
  </si>
  <si>
    <t>  38</t>
  </si>
  <si>
    <t>Фокин Андрей             </t>
  </si>
  <si>
    <t>IIю   247</t>
  </si>
  <si>
    <t>  40</t>
  </si>
  <si>
    <t>Хомяков Даниил           </t>
  </si>
  <si>
    <t>I     264</t>
  </si>
  <si>
    <t>М 17</t>
  </si>
  <si>
    <t>, 16 КП, 5.200 м</t>
  </si>
  <si>
    <t>Сопов Егор               </t>
  </si>
  <si>
    <t>КМС   125</t>
  </si>
  <si>
    <t>Костин Иван              </t>
  </si>
  <si>
    <t>КМС   119</t>
  </si>
  <si>
    <t>Макаров Михаил           </t>
  </si>
  <si>
    <t>I     137</t>
  </si>
  <si>
    <t>Коржев Михаил            </t>
  </si>
  <si>
    <t>I     134</t>
  </si>
  <si>
    <t>Хохряков Артем           </t>
  </si>
  <si>
    <t>I     132</t>
  </si>
  <si>
    <t>Санников Юрий            </t>
  </si>
  <si>
    <t>I     130</t>
  </si>
  <si>
    <t>Верхотин Евгений         </t>
  </si>
  <si>
    <t>КМС   118</t>
  </si>
  <si>
    <t>Глухих Илья              </t>
  </si>
  <si>
    <t>КМС   116</t>
  </si>
  <si>
    <t>Ситников Иван            </t>
  </si>
  <si>
    <t>II    122</t>
  </si>
  <si>
    <t>Бородулин Максим         </t>
  </si>
  <si>
    <t>I     128</t>
  </si>
  <si>
    <t>Березин Дмитрий          </t>
  </si>
  <si>
    <t>III   117</t>
  </si>
  <si>
    <t>Данилов Евгений          </t>
  </si>
  <si>
    <t>II    136</t>
  </si>
  <si>
    <t>Жерихин Дмитрий          </t>
  </si>
  <si>
    <t>II    126</t>
  </si>
  <si>
    <t>Байдин Максим            </t>
  </si>
  <si>
    <t>I     133</t>
  </si>
  <si>
    <t>Митрофанов Егор          </t>
  </si>
  <si>
    <t>III   108</t>
  </si>
  <si>
    <t>Галкин Александр         </t>
  </si>
  <si>
    <t>IIIю  110</t>
  </si>
  <si>
    <t>Жаренов Руслан           </t>
  </si>
  <si>
    <t>III   138</t>
  </si>
  <si>
    <t>Сюркаев Александр        </t>
  </si>
  <si>
    <t>III   129</t>
  </si>
  <si>
    <t>Урсу Евгений             </t>
  </si>
  <si>
    <t>III   113</t>
  </si>
  <si>
    <t>Воскресенский Андрей     </t>
  </si>
  <si>
    <t>III   112</t>
  </si>
  <si>
    <t>Игнатьев Артем           </t>
  </si>
  <si>
    <t>IIIю  121</t>
  </si>
  <si>
    <t>Магданов Роман           </t>
  </si>
  <si>
    <t>II    124</t>
  </si>
  <si>
    <t>Толшмяков Даниил         </t>
  </si>
  <si>
    <t>IIю   109</t>
  </si>
  <si>
    <t>01:27:36     23</t>
  </si>
  <si>
    <t>Шаргородский Никита      </t>
  </si>
  <si>
    <t>IIIю  120</t>
  </si>
  <si>
    <t>Белоусов Даниил          </t>
  </si>
  <si>
    <t>I     131</t>
  </si>
  <si>
    <t>Дегтярев Денис           </t>
  </si>
  <si>
    <t>IIIю  139</t>
  </si>
  <si>
    <t>М 20</t>
  </si>
  <si>
    <t>, 20 КП, 6.300 м</t>
  </si>
  <si>
    <t>Власов Николай           </t>
  </si>
  <si>
    <t>КМС    17</t>
  </si>
  <si>
    <t>Ситников Александр       </t>
  </si>
  <si>
    <t>КМС    16</t>
  </si>
  <si>
    <t>Жигалев Дмитрий          </t>
  </si>
  <si>
    <t>КМС     7</t>
  </si>
  <si>
    <t>Брюханов Евгений         </t>
  </si>
  <si>
    <t>I      15</t>
  </si>
  <si>
    <t>Бобров Дмитрий           </t>
  </si>
  <si>
    <t>I       4</t>
  </si>
  <si>
    <t>Волков Максим            </t>
  </si>
  <si>
    <t>КМС    14</t>
  </si>
  <si>
    <t>Харина Мария</t>
  </si>
  <si>
    <t>Мельникова Полина</t>
  </si>
  <si>
    <t>Смирнова Ксения</t>
  </si>
  <si>
    <t>Кардонских Варвара</t>
  </si>
  <si>
    <t>Носкова Екатерина</t>
  </si>
  <si>
    <t>Березина Дарья</t>
  </si>
  <si>
    <t>Качина Ксения</t>
  </si>
  <si>
    <t>Одинцова Арина</t>
  </si>
  <si>
    <t>Старкова Екатерина</t>
  </si>
  <si>
    <t>Тупицына Ксюша</t>
  </si>
  <si>
    <t>Горнозаводск</t>
  </si>
  <si>
    <t>Малеева Анастасия</t>
  </si>
  <si>
    <t>Чащухина Полина</t>
  </si>
  <si>
    <t>Костарева Мария</t>
  </si>
  <si>
    <t>Шелавина Елизавета</t>
  </si>
  <si>
    <t>Власова Мария</t>
  </si>
  <si>
    <t>Варанкина Виктория</t>
  </si>
  <si>
    <t>Зубова Анастасия</t>
  </si>
  <si>
    <t>Береснева Полина</t>
  </si>
  <si>
    <t>Горн-к Лопатка</t>
  </si>
  <si>
    <t>Кузнецова Полина</t>
  </si>
  <si>
    <t>Батуева Ирина</t>
  </si>
  <si>
    <t>в/к</t>
  </si>
  <si>
    <t>Курземниеце Олеся</t>
  </si>
  <si>
    <t>Балдина Алина</t>
  </si>
  <si>
    <t>Теплая Гора Соповы</t>
  </si>
  <si>
    <t>Иванова Мария</t>
  </si>
  <si>
    <t>Мухачева Анастасия</t>
  </si>
  <si>
    <t>Кожевников Сергей</t>
  </si>
  <si>
    <t>Тимофеев Кирилл</t>
  </si>
  <si>
    <t>Сопочкин Егор</t>
  </si>
  <si>
    <t>Швецов Семен</t>
  </si>
  <si>
    <t>Никифоров Роман</t>
  </si>
  <si>
    <t>Горн-к Тараканова</t>
  </si>
  <si>
    <t>Васильев Олег</t>
  </si>
  <si>
    <t>Мохначев Иван</t>
  </si>
  <si>
    <t>Шлыков Семён</t>
  </si>
  <si>
    <t>Чистиков Илья</t>
  </si>
  <si>
    <t>Обухов Александр</t>
  </si>
  <si>
    <t>Мокроусов Владимир</t>
  </si>
  <si>
    <t>Батуев Михаил</t>
  </si>
  <si>
    <t>Малахов Дмитрий</t>
  </si>
  <si>
    <t>Патраков Юрий</t>
  </si>
  <si>
    <t>Неволин Лев</t>
  </si>
  <si>
    <t>Филь Федор</t>
  </si>
  <si>
    <t>Киршев Антон</t>
  </si>
  <si>
    <t>Черемных Семен</t>
  </si>
  <si>
    <t>Байдин Егор</t>
  </si>
  <si>
    <t>Кожевников Фёдор</t>
  </si>
  <si>
    <t>Макаров Алексей</t>
  </si>
  <si>
    <t>Ошурков Вячеслав</t>
  </si>
  <si>
    <t>Махмутов Леонид</t>
  </si>
  <si>
    <t>Попов Владимир</t>
  </si>
  <si>
    <t>Верещагин Иван</t>
  </si>
  <si>
    <t>Галеутдинов Виталий</t>
  </si>
  <si>
    <t>Носков Степан</t>
  </si>
  <si>
    <t>Чебыкин Артем</t>
  </si>
  <si>
    <t>Ледовский Федор</t>
  </si>
  <si>
    <t>Сычев Иван</t>
  </si>
  <si>
    <t>Сидоров Никита</t>
  </si>
  <si>
    <t>Ковыляев Сергей</t>
  </si>
  <si>
    <t>Иванов Никита</t>
  </si>
  <si>
    <t>Морозов Егор</t>
  </si>
  <si>
    <t>Архипов Игорь</t>
  </si>
  <si>
    <t>Поверин Иван</t>
  </si>
  <si>
    <t>Павлов Захар</t>
  </si>
  <si>
    <t>Дмитриев Егор</t>
  </si>
  <si>
    <t>Спешилов Владислав</t>
  </si>
  <si>
    <t>Абатуров Александр</t>
  </si>
  <si>
    <t>Стерляжников Тимофей</t>
  </si>
  <si>
    <t>Гагарин Никита</t>
  </si>
  <si>
    <t>Граничников Дмитрий</t>
  </si>
  <si>
    <t>Сабуров Константин</t>
  </si>
  <si>
    <t>Березовик Ярослав</t>
  </si>
  <si>
    <t>Ермилов Никита</t>
  </si>
  <si>
    <t>Манцуров Егор</t>
  </si>
  <si>
    <t>Вебер Илья</t>
  </si>
  <si>
    <t>Хусаинов Рома</t>
  </si>
  <si>
    <t>Аширов Матвей</t>
  </si>
  <si>
    <t>Гусев Александр</t>
  </si>
  <si>
    <t>Мочилин Роман</t>
  </si>
  <si>
    <t>Фокин Андрей</t>
  </si>
  <si>
    <t>Ситников Иван</t>
  </si>
  <si>
    <t>Данилов Евгений</t>
  </si>
  <si>
    <t>Митрофанов Егор</t>
  </si>
  <si>
    <t>Галкин Александр</t>
  </si>
  <si>
    <t>Жаренов Руслан</t>
  </si>
  <si>
    <t>Сюркаев Александр</t>
  </si>
  <si>
    <t>Урсу Евгений</t>
  </si>
  <si>
    <t>Воскресенский Андрей</t>
  </si>
  <si>
    <t>Игнатьев Артем</t>
  </si>
  <si>
    <t>Магданов Роман</t>
  </si>
  <si>
    <t>Толшмяков Даниил</t>
  </si>
  <si>
    <t>Шаргородский Никита</t>
  </si>
  <si>
    <t>Дегтярев Денис</t>
  </si>
  <si>
    <t>Горнозаводский р-н,</t>
  </si>
  <si>
    <t>, 7 КП, 1.500 м</t>
  </si>
  <si>
    <t>Сутягина Анна</t>
  </si>
  <si>
    <t>Литягина Полина</t>
  </si>
  <si>
    <t>Богуневич Дарья</t>
  </si>
  <si>
    <t>, 9 КП, 2.100 м</t>
  </si>
  <si>
    <t>Мансурова Алина</t>
  </si>
  <si>
    <t>, 11 КП, 2.300 м</t>
  </si>
  <si>
    <t>, 10 КП, 2.800 м</t>
  </si>
  <si>
    <t>Шардаков Дмитрий</t>
  </si>
  <si>
    <t>Бикетов Кирилл</t>
  </si>
  <si>
    <t>Захаров Дмитрий</t>
  </si>
  <si>
    <t>Попов Андрей</t>
  </si>
  <si>
    <t>Абатуров Михаил</t>
  </si>
  <si>
    <t>Т.Гора</t>
  </si>
  <si>
    <t>Первенство края</t>
  </si>
  <si>
    <t>спринт</t>
  </si>
  <si>
    <t>  Результат</t>
  </si>
  <si>
    <t xml:space="preserve"> Место </t>
  </si>
  <si>
    <t xml:space="preserve">00:16:28      </t>
  </si>
  <si>
    <t xml:space="preserve">00:16:30      </t>
  </si>
  <si>
    <t>00:17:40     </t>
  </si>
  <si>
    <t>00:21:25    </t>
  </si>
  <si>
    <t>00:25:16    </t>
  </si>
  <si>
    <t>00:26:02     </t>
  </si>
  <si>
    <t>00:26:38     </t>
  </si>
  <si>
    <t>00:31:15    </t>
  </si>
  <si>
    <t xml:space="preserve">00:32:18      </t>
  </si>
  <si>
    <t>00:35:45   </t>
  </si>
  <si>
    <t>00:37:09   </t>
  </si>
  <si>
    <t>00:40:11    </t>
  </si>
  <si>
    <t xml:space="preserve">00:44:36     </t>
  </si>
  <si>
    <t>00:51:39    </t>
  </si>
  <si>
    <t>00:52.33   </t>
  </si>
  <si>
    <t>01:01:42   </t>
  </si>
  <si>
    <t>01:05:14   </t>
  </si>
  <si>
    <t xml:space="preserve">01:33:57     </t>
  </si>
  <si>
    <t xml:space="preserve">01:40:37     </t>
  </si>
  <si>
    <t xml:space="preserve">00:33:17      </t>
  </si>
  <si>
    <t xml:space="preserve">00:34:22      </t>
  </si>
  <si>
    <t>00:36:15    </t>
  </si>
  <si>
    <t>00:37:15     </t>
  </si>
  <si>
    <t>00:37:54    </t>
  </si>
  <si>
    <t>00:38:21    </t>
  </si>
  <si>
    <t xml:space="preserve">00:39:38      </t>
  </si>
  <si>
    <t>00:44:26    </t>
  </si>
  <si>
    <t>00:45:31   </t>
  </si>
  <si>
    <t xml:space="preserve">00:50:48     </t>
  </si>
  <si>
    <t>00:58:01   </t>
  </si>
  <si>
    <t>01:04:56    </t>
  </si>
  <si>
    <t xml:space="preserve">00:33:27      </t>
  </si>
  <si>
    <t>00:34:13     </t>
  </si>
  <si>
    <t>00:34:40 </t>
  </si>
  <si>
    <t xml:space="preserve">00:35:21      </t>
  </si>
  <si>
    <t xml:space="preserve">00:35:39      </t>
  </si>
  <si>
    <t xml:space="preserve">00:36:12      </t>
  </si>
  <si>
    <t>00:36:19    </t>
  </si>
  <si>
    <t>00:38:03    </t>
  </si>
  <si>
    <t>00:38:54  </t>
  </si>
  <si>
    <t>00:46:11    </t>
  </si>
  <si>
    <t>00:58:31 </t>
  </si>
  <si>
    <t>0:31:37     </t>
  </si>
  <si>
    <t xml:space="preserve">  Результат </t>
  </si>
  <si>
    <t>00:16:58 </t>
  </si>
  <si>
    <t>00:17:38     </t>
  </si>
  <si>
    <t>00:18:53 </t>
  </si>
  <si>
    <t>00:19:10 </t>
  </si>
  <si>
    <t>00:19:25  </t>
  </si>
  <si>
    <t>00:21:08   </t>
  </si>
  <si>
    <t>00:23:17 </t>
  </si>
  <si>
    <t>00:23:55  </t>
  </si>
  <si>
    <t>00:24:29 </t>
  </si>
  <si>
    <t>00:25:32 </t>
  </si>
  <si>
    <t>00:26:23 </t>
  </si>
  <si>
    <t>00:26:25  </t>
  </si>
  <si>
    <t>00:26:36 </t>
  </si>
  <si>
    <t>00:27:04 </t>
  </si>
  <si>
    <t>00:27:20  </t>
  </si>
  <si>
    <t>00:27:28 </t>
  </si>
  <si>
    <t>00:29:09  </t>
  </si>
  <si>
    <t>00:29:33  </t>
  </si>
  <si>
    <t>00:31:58 </t>
  </si>
  <si>
    <t>00:33:47   </t>
  </si>
  <si>
    <t>00:36:20  </t>
  </si>
  <si>
    <t>00:37:59  </t>
  </si>
  <si>
    <t>00:40:14 </t>
  </si>
  <si>
    <t>00:40:54  </t>
  </si>
  <si>
    <t>00:44:36   </t>
  </si>
  <si>
    <t>00:50:09  </t>
  </si>
  <si>
    <t>00:50:15  </t>
  </si>
  <si>
    <t>00:51:42 </t>
  </si>
  <si>
    <t>00:54:44 </t>
  </si>
  <si>
    <t xml:space="preserve">  Результат </t>
  </si>
  <si>
    <t>00:32:53     </t>
  </si>
  <si>
    <t>00:33:42  </t>
  </si>
  <si>
    <t>00:33:43  </t>
  </si>
  <si>
    <t>00:34:50  </t>
  </si>
  <si>
    <t>00:35:00  </t>
  </si>
  <si>
    <t>00:36:32   </t>
  </si>
  <si>
    <t>00:38:38 </t>
  </si>
  <si>
    <t>00:39:02 </t>
  </si>
  <si>
    <t>00:39:17 </t>
  </si>
  <si>
    <t>00:39:21 </t>
  </si>
  <si>
    <t>00:40:53 </t>
  </si>
  <si>
    <t>00:41:09   </t>
  </si>
  <si>
    <t>00:41:29 </t>
  </si>
  <si>
    <t>00:43:50 </t>
  </si>
  <si>
    <t>00:44:10  </t>
  </si>
  <si>
    <t xml:space="preserve">00:46:01   </t>
  </si>
  <si>
    <t>00:46:54 </t>
  </si>
  <si>
    <t>00:47:53 </t>
  </si>
  <si>
    <t>00:55:51   </t>
  </si>
  <si>
    <t>00:56:28    </t>
  </si>
  <si>
    <t>00:57:06 </t>
  </si>
  <si>
    <t>00:58:02  </t>
  </si>
  <si>
    <t>00:58:44 </t>
  </si>
  <si>
    <t>00:59:07  </t>
  </si>
  <si>
    <t>01:02:11  </t>
  </si>
  <si>
    <t>01:05:07 </t>
  </si>
  <si>
    <t>01:08:06    </t>
  </si>
  <si>
    <t>01:09:35  </t>
  </si>
  <si>
    <t>01:14:06  </t>
  </si>
  <si>
    <t>01:14:43 </t>
  </si>
  <si>
    <t>01:20:30   </t>
  </si>
  <si>
    <t>00:28:52 </t>
  </si>
  <si>
    <t>00:30:47     </t>
  </si>
  <si>
    <t>00:33:50   </t>
  </si>
  <si>
    <t>00:34:57   </t>
  </si>
  <si>
    <t>00:36:59 </t>
  </si>
  <si>
    <t xml:space="preserve">00:38:55   </t>
  </si>
  <si>
    <t>00:40:51    </t>
  </si>
  <si>
    <t>00:42:13  </t>
  </si>
  <si>
    <t>00:43:41  </t>
  </si>
  <si>
    <t>00:47:27  </t>
  </si>
  <si>
    <t>00:48:03 </t>
  </si>
  <si>
    <t>00:51:19  </t>
  </si>
  <si>
    <t>01:00:46  </t>
  </si>
  <si>
    <t>01:02:24  </t>
  </si>
  <si>
    <t>01:02:29  </t>
  </si>
  <si>
    <t>01:09:02   </t>
  </si>
  <si>
    <t>01:15:21  </t>
  </si>
  <si>
    <t>01:17:43  </t>
  </si>
  <si>
    <t>00:37:20 </t>
  </si>
  <si>
    <t>00:37:22   </t>
  </si>
  <si>
    <t>00:39:23  </t>
  </si>
  <si>
    <t>00:52:30    </t>
  </si>
  <si>
    <t>01:02:51    </t>
  </si>
  <si>
    <t>Первенство края, Т.Гора</t>
  </si>
  <si>
    <t>27.01.18-классика</t>
  </si>
  <si>
    <t>28.01.18-спринт</t>
  </si>
  <si>
    <t>Лопатка      </t>
  </si>
  <si>
    <t>II  </t>
  </si>
  <si>
    <t>II ю</t>
  </si>
  <si>
    <t>Феникс</t>
  </si>
  <si>
    <t>Лопатка</t>
  </si>
  <si>
    <t>Анисимов</t>
  </si>
  <si>
    <t>IIю  </t>
  </si>
  <si>
    <t>Оконишникова</t>
  </si>
  <si>
    <t>Пискунова Е.П</t>
  </si>
  <si>
    <t>неволин Ю.В.</t>
  </si>
  <si>
    <t>Новиков</t>
  </si>
  <si>
    <t>Горноз</t>
  </si>
  <si>
    <t xml:space="preserve">Митасов Денис </t>
  </si>
  <si>
    <t>Нижегородская обл</t>
  </si>
  <si>
    <t>Свердловская обл</t>
  </si>
  <si>
    <t>г.Москва</t>
  </si>
  <si>
    <t>D18,</t>
  </si>
  <si>
    <t>17 КП, 7.800 м</t>
  </si>
  <si>
    <t>Хабаровский Край</t>
  </si>
  <si>
    <t>D15,</t>
  </si>
  <si>
    <t>13 КП, 5.800 м</t>
  </si>
  <si>
    <t>M21,</t>
  </si>
  <si>
    <t>24 КП, 12.900 м</t>
  </si>
  <si>
    <t>Мизонов Сергей</t>
  </si>
  <si>
    <t>Сазыкин Герман</t>
  </si>
  <si>
    <t>Разумов Владимир</t>
  </si>
  <si>
    <t>M18,</t>
  </si>
  <si>
    <t>23 КП, 11.600 м</t>
  </si>
  <si>
    <t>Жилин Максим</t>
  </si>
  <si>
    <t>Хохлов Данила</t>
  </si>
  <si>
    <t>Токарев Максим</t>
  </si>
  <si>
    <t>Саратовская обл</t>
  </si>
  <si>
    <t>Кунин Иван</t>
  </si>
  <si>
    <t>Раковица Дмитрий</t>
  </si>
  <si>
    <t>M15,</t>
  </si>
  <si>
    <t>17 КП, 8.200 м</t>
  </si>
  <si>
    <t>Шведов Ярослав</t>
  </si>
  <si>
    <t>Шебашов Сергей</t>
  </si>
  <si>
    <t>Юдин Владислав</t>
  </si>
  <si>
    <t>14 КП, 2.600 м</t>
  </si>
  <si>
    <t>15 КП, 3.000 м</t>
  </si>
  <si>
    <t>17 КП, 3.600 м</t>
  </si>
  <si>
    <t>12 КП, 2.100 м</t>
  </si>
  <si>
    <t>14 КП, 2.700 м</t>
  </si>
  <si>
    <t xml:space="preserve"> 21.02.2018 - спринт</t>
  </si>
  <si>
    <t xml:space="preserve"> 19.02.2018 -лонг</t>
  </si>
  <si>
    <t>Первенство России - г.Котовск</t>
  </si>
  <si>
    <t>19.02.18-лонг</t>
  </si>
  <si>
    <t>20.02.18-классика</t>
  </si>
  <si>
    <t>08.12.17-классика</t>
  </si>
  <si>
    <t>09.12.17-спринт</t>
  </si>
  <si>
    <t>Башарова Э.Р.</t>
  </si>
  <si>
    <t>00:35:20 </t>
  </si>
  <si>
    <t>17.03.18-классика</t>
  </si>
  <si>
    <t>18.03.18-спринт</t>
  </si>
  <si>
    <t>20.02.18-эстаф</t>
  </si>
  <si>
    <t>№</t>
  </si>
  <si>
    <t>Время</t>
  </si>
  <si>
    <t>Прим  Место</t>
  </si>
  <si>
    <t>на</t>
  </si>
  <si>
    <t>этапе   ком</t>
  </si>
  <si>
    <t>анды</t>
  </si>
  <si>
    <t>Кв</t>
  </si>
  <si>
    <t>ал  ГР</t>
  </si>
  <si>
    <t xml:space="preserve"> 20.02.2018 -эстафета</t>
  </si>
  <si>
    <t>D15</t>
  </si>
  <si>
    <t>Д18</t>
  </si>
  <si>
    <t>M21</t>
  </si>
  <si>
    <t>M18</t>
  </si>
  <si>
    <t>M15</t>
  </si>
  <si>
    <t>Ж12,</t>
  </si>
  <si>
    <t>6 КП, 1.900 м</t>
  </si>
  <si>
    <t>Тупицына Ксения</t>
  </si>
  <si>
    <t>Горн-ск Лопатка</t>
  </si>
  <si>
    <t>Беляева Валерия</t>
  </si>
  <si>
    <t>Ткаченко Юлия</t>
  </si>
  <si>
    <t>Воробьева Алина</t>
  </si>
  <si>
    <t>Елисеева Анастасия</t>
  </si>
  <si>
    <t>Бондарева  Яна</t>
  </si>
  <si>
    <t>Попова Кира</t>
  </si>
  <si>
    <t>Захарова Валерия</t>
  </si>
  <si>
    <t>Аниканова Диана</t>
  </si>
  <si>
    <t>Суетина София</t>
  </si>
  <si>
    <t>Манаева Лиза</t>
  </si>
  <si>
    <t>Патрушева Наталья</t>
  </si>
  <si>
    <t>Ж14,</t>
  </si>
  <si>
    <t>9 КП, 3.500 м</t>
  </si>
  <si>
    <t>Калинина Анастасия</t>
  </si>
  <si>
    <t>Горн-ск Анисимов</t>
  </si>
  <si>
    <t>Ж17,</t>
  </si>
  <si>
    <t>9 КП, 4.100 м</t>
  </si>
  <si>
    <t>14 КП, 6.300 м</t>
  </si>
  <si>
    <t>М12,</t>
  </si>
  <si>
    <t>8 КП, 2.300 м</t>
  </si>
  <si>
    <t>Туров Михаил</t>
  </si>
  <si>
    <t>Веретенников Александр</t>
  </si>
  <si>
    <t>Гурин Дмитрий</t>
  </si>
  <si>
    <t>Бурдин Роман</t>
  </si>
  <si>
    <t>Говоров Денис</t>
  </si>
  <si>
    <t>Хренников Вадим</t>
  </si>
  <si>
    <t>Таловский Никита</t>
  </si>
  <si>
    <t>Миндияров Рамиль</t>
  </si>
  <si>
    <t>Арефин Михаил</t>
  </si>
  <si>
    <t>O-59 СДЮСШОР№3</t>
  </si>
  <si>
    <t>Огородников Никита</t>
  </si>
  <si>
    <t>Попов Савелий</t>
  </si>
  <si>
    <t>Зайляев Денис</t>
  </si>
  <si>
    <t>Бакунов Никита</t>
  </si>
  <si>
    <t>Интизари Александр</t>
  </si>
  <si>
    <t>Казанцев Кирилл</t>
  </si>
  <si>
    <t>Пилецкий Кирилл</t>
  </si>
  <si>
    <t>Шамшуров Артем</t>
  </si>
  <si>
    <t>Абросимов Иван</t>
  </si>
  <si>
    <t>Карпов Александр</t>
  </si>
  <si>
    <t>М14,</t>
  </si>
  <si>
    <t>Спешилов Влад</t>
  </si>
  <si>
    <t>Фоминых Алексей</t>
  </si>
  <si>
    <t>Боронников Тимофей</t>
  </si>
  <si>
    <t>Красноперов Александр</t>
  </si>
  <si>
    <t>М17,</t>
  </si>
  <si>
    <t>лонг</t>
  </si>
  <si>
    <t>5 КП, 1.500 м</t>
  </si>
  <si>
    <t>8 КП, 2.400 м</t>
  </si>
  <si>
    <t>10 КП, 2.700 м</t>
  </si>
  <si>
    <t>11 КП, 4.300 м</t>
  </si>
  <si>
    <t>5 КП, 1.600 м</t>
  </si>
  <si>
    <t>Пуцейко Николай</t>
  </si>
  <si>
    <t>Власов Илья</t>
  </si>
  <si>
    <t>Сумма 8-ми       лучших          из 16-ти</t>
  </si>
  <si>
    <t>07.12.17-лонг-общ.ст.</t>
  </si>
  <si>
    <t>Анисимов А.В.</t>
  </si>
  <si>
    <t>г. Котовск</t>
  </si>
  <si>
    <t>Первенство России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</si>
</sst>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400]h:mm:ss\ AM/PM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b/>
      <sz val="14"/>
      <color indexed="10"/>
      <name val="Calibri"/>
      <family val="2"/>
    </font>
    <font>
      <sz val="10"/>
      <color indexed="8"/>
      <name val="Arial Unicode MS"/>
      <family val="2"/>
    </font>
    <font>
      <b/>
      <u val="single"/>
      <sz val="10"/>
      <color indexed="8"/>
      <name val="Arial Unicode MS"/>
      <family val="2"/>
    </font>
    <font>
      <b/>
      <sz val="11"/>
      <color indexed="10"/>
      <name val="Calibri"/>
      <family val="2"/>
    </font>
    <font>
      <b/>
      <i/>
      <sz val="10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Courier New"/>
      <family val="3"/>
    </font>
    <font>
      <b/>
      <u val="single"/>
      <sz val="10"/>
      <color indexed="8"/>
      <name val="Courier New"/>
      <family val="3"/>
    </font>
    <font>
      <sz val="12"/>
      <name val="Calibri"/>
      <family val="2"/>
    </font>
    <font>
      <sz val="12"/>
      <color indexed="10"/>
      <name val="Calibri"/>
      <family val="2"/>
    </font>
    <font>
      <b/>
      <sz val="10"/>
      <color indexed="10"/>
      <name val="Calibri"/>
      <family val="2"/>
    </font>
    <font>
      <b/>
      <sz val="18"/>
      <color indexed="30"/>
      <name val="Calibri"/>
      <family val="2"/>
    </font>
    <font>
      <b/>
      <i/>
      <sz val="12"/>
      <name val="Calibri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b/>
      <sz val="8"/>
      <color indexed="8"/>
      <name val="Courier New"/>
      <family val="3"/>
    </font>
    <font>
      <sz val="8"/>
      <color indexed="8"/>
      <name val="Courier New"/>
      <family val="3"/>
    </font>
    <font>
      <sz val="9"/>
      <color indexed="8"/>
      <name val="Calibri"/>
      <family val="2"/>
    </font>
    <font>
      <sz val="10"/>
      <name val="Courier New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Calibri"/>
      <family val="2"/>
    </font>
    <font>
      <sz val="10"/>
      <color rgb="FF000000"/>
      <name val="Arial Unicode MS"/>
      <family val="2"/>
    </font>
    <font>
      <b/>
      <u val="single"/>
      <sz val="10"/>
      <color rgb="FF000000"/>
      <name val="Arial Unicode MS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ourier New"/>
      <family val="3"/>
    </font>
    <font>
      <b/>
      <u val="single"/>
      <sz val="10"/>
      <color rgb="FF000000"/>
      <name val="Courier New"/>
      <family val="3"/>
    </font>
    <font>
      <b/>
      <sz val="10"/>
      <color rgb="FFFF0000"/>
      <name val="Calibri"/>
      <family val="2"/>
    </font>
    <font>
      <b/>
      <sz val="18"/>
      <color rgb="FF0070C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Courier New"/>
      <family val="3"/>
    </font>
    <font>
      <sz val="8"/>
      <color theme="1"/>
      <name val="Courier New"/>
      <family val="3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5D7FF"/>
        <bgColor indexed="64"/>
      </patternFill>
    </fill>
    <fill>
      <patternFill patternType="solid">
        <fgColor rgb="FFE183B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86">
    <xf numFmtId="0" fontId="0" fillId="0" borderId="0" xfId="0" applyFont="1" applyAlignment="1">
      <alignment/>
    </xf>
    <xf numFmtId="0" fontId="62" fillId="0" borderId="0" xfId="0" applyFont="1" applyAlignment="1">
      <alignment horizontal="center" vertical="center" wrapText="1"/>
    </xf>
    <xf numFmtId="0" fontId="63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21" fontId="0" fillId="0" borderId="0" xfId="0" applyNumberFormat="1" applyAlignment="1">
      <alignment horizontal="center"/>
    </xf>
    <xf numFmtId="0" fontId="66" fillId="0" borderId="10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67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21" fontId="66" fillId="33" borderId="10" xfId="0" applyNumberFormat="1" applyFont="1" applyFill="1" applyBorder="1" applyAlignment="1">
      <alignment horizontal="center"/>
    </xf>
    <xf numFmtId="0" fontId="68" fillId="33" borderId="10" xfId="0" applyFont="1" applyFill="1" applyBorder="1" applyAlignment="1">
      <alignment horizontal="center"/>
    </xf>
    <xf numFmtId="0" fontId="66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28" fillId="0" borderId="11" xfId="0" applyNumberFormat="1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2" fontId="28" fillId="0" borderId="12" xfId="0" applyNumberFormat="1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0" xfId="0" applyFont="1" applyBorder="1" applyAlignment="1">
      <alignment/>
    </xf>
    <xf numFmtId="0" fontId="68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1" fontId="6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66" fillId="33" borderId="10" xfId="0" applyNumberFormat="1" applyFont="1" applyFill="1" applyBorder="1" applyAlignment="1">
      <alignment horizontal="center"/>
    </xf>
    <xf numFmtId="2" fontId="28" fillId="0" borderId="14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9" fillId="0" borderId="10" xfId="0" applyFont="1" applyBorder="1" applyAlignment="1">
      <alignment horizontal="center"/>
    </xf>
    <xf numFmtId="21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70" fillId="0" borderId="0" xfId="0" applyFont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14" fontId="70" fillId="0" borderId="0" xfId="0" applyNumberFormat="1" applyFont="1" applyAlignment="1">
      <alignment horizontal="center" vertical="center"/>
    </xf>
    <xf numFmtId="0" fontId="68" fillId="34" borderId="10" xfId="0" applyFont="1" applyFill="1" applyBorder="1" applyAlignment="1">
      <alignment horizontal="center"/>
    </xf>
    <xf numFmtId="0" fontId="69" fillId="34" borderId="10" xfId="0" applyFont="1" applyFill="1" applyBorder="1" applyAlignment="1">
      <alignment horizontal="center"/>
    </xf>
    <xf numFmtId="0" fontId="28" fillId="0" borderId="16" xfId="0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2" fontId="28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68" fillId="34" borderId="19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68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/>
    </xf>
    <xf numFmtId="0" fontId="64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66" fillId="0" borderId="23" xfId="0" applyFont="1" applyFill="1" applyBorder="1" applyAlignment="1">
      <alignment/>
    </xf>
    <xf numFmtId="0" fontId="66" fillId="33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66" fillId="0" borderId="24" xfId="0" applyFont="1" applyBorder="1" applyAlignment="1">
      <alignment/>
    </xf>
    <xf numFmtId="0" fontId="0" fillId="0" borderId="22" xfId="0" applyBorder="1" applyAlignment="1">
      <alignment horizontal="center" vertical="center"/>
    </xf>
    <xf numFmtId="0" fontId="66" fillId="0" borderId="23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6" fillId="0" borderId="24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68" fillId="34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68" fillId="34" borderId="31" xfId="0" applyFont="1" applyFill="1" applyBorder="1" applyAlignment="1">
      <alignment horizontal="center"/>
    </xf>
    <xf numFmtId="0" fontId="68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68" fillId="34" borderId="33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68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69" fillId="34" borderId="19" xfId="0" applyFont="1" applyFill="1" applyBorder="1" applyAlignment="1">
      <alignment horizontal="center"/>
    </xf>
    <xf numFmtId="0" fontId="66" fillId="0" borderId="23" xfId="0" applyFont="1" applyBorder="1" applyAlignment="1">
      <alignment/>
    </xf>
    <xf numFmtId="0" fontId="66" fillId="33" borderId="24" xfId="0" applyFont="1" applyFill="1" applyBorder="1" applyAlignment="1">
      <alignment/>
    </xf>
    <xf numFmtId="0" fontId="66" fillId="0" borderId="26" xfId="0" applyFont="1" applyBorder="1" applyAlignment="1">
      <alignment/>
    </xf>
    <xf numFmtId="0" fontId="66" fillId="0" borderId="23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/>
    </xf>
    <xf numFmtId="0" fontId="68" fillId="0" borderId="29" xfId="0" applyFont="1" applyBorder="1" applyAlignment="1">
      <alignment horizontal="center"/>
    </xf>
    <xf numFmtId="0" fontId="66" fillId="0" borderId="30" xfId="0" applyFont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66" fillId="0" borderId="26" xfId="0" applyFont="1" applyBorder="1" applyAlignment="1">
      <alignment horizontal="center"/>
    </xf>
    <xf numFmtId="0" fontId="0" fillId="33" borderId="30" xfId="0" applyNumberFormat="1" applyFill="1" applyBorder="1" applyAlignment="1">
      <alignment horizontal="center"/>
    </xf>
    <xf numFmtId="0" fontId="68" fillId="33" borderId="31" xfId="0" applyFont="1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2" fontId="0" fillId="33" borderId="31" xfId="0" applyNumberFormat="1" applyFill="1" applyBorder="1" applyAlignment="1">
      <alignment horizontal="center"/>
    </xf>
    <xf numFmtId="0" fontId="66" fillId="0" borderId="25" xfId="0" applyFont="1" applyFill="1" applyBorder="1" applyAlignment="1">
      <alignment/>
    </xf>
    <xf numFmtId="0" fontId="0" fillId="33" borderId="32" xfId="0" applyFill="1" applyBorder="1" applyAlignment="1">
      <alignment horizontal="center"/>
    </xf>
    <xf numFmtId="0" fontId="66" fillId="33" borderId="30" xfId="0" applyFont="1" applyFill="1" applyBorder="1" applyAlignment="1">
      <alignment horizontal="center"/>
    </xf>
    <xf numFmtId="0" fontId="68" fillId="33" borderId="20" xfId="0" applyFont="1" applyFill="1" applyBorder="1" applyAlignment="1">
      <alignment horizontal="center"/>
    </xf>
    <xf numFmtId="21" fontId="66" fillId="33" borderId="31" xfId="0" applyNumberFormat="1" applyFont="1" applyFill="1" applyBorder="1" applyAlignment="1">
      <alignment horizontal="center"/>
    </xf>
    <xf numFmtId="2" fontId="0" fillId="33" borderId="35" xfId="0" applyNumberFormat="1" applyFill="1" applyBorder="1" applyAlignment="1">
      <alignment horizontal="center"/>
    </xf>
    <xf numFmtId="0" fontId="64" fillId="0" borderId="23" xfId="0" applyFont="1" applyBorder="1" applyAlignment="1">
      <alignment horizontal="center"/>
    </xf>
    <xf numFmtId="2" fontId="0" fillId="33" borderId="36" xfId="0" applyNumberFormat="1" applyFill="1" applyBorder="1" applyAlignment="1">
      <alignment horizontal="center"/>
    </xf>
    <xf numFmtId="14" fontId="63" fillId="0" borderId="0" xfId="0" applyNumberFormat="1" applyFont="1" applyAlignment="1">
      <alignment/>
    </xf>
    <xf numFmtId="0" fontId="67" fillId="0" borderId="0" xfId="0" applyFont="1" applyAlignment="1">
      <alignment/>
    </xf>
    <xf numFmtId="0" fontId="70" fillId="0" borderId="0" xfId="0" applyFont="1" applyAlignment="1">
      <alignment/>
    </xf>
    <xf numFmtId="14" fontId="70" fillId="0" borderId="0" xfId="0" applyNumberFormat="1" applyFont="1" applyAlignment="1">
      <alignment/>
    </xf>
    <xf numFmtId="20" fontId="0" fillId="0" borderId="0" xfId="0" applyNumberFormat="1" applyAlignment="1">
      <alignment horizontal="center" vertical="center"/>
    </xf>
    <xf numFmtId="0" fontId="63" fillId="0" borderId="0" xfId="0" applyFont="1" applyAlignment="1">
      <alignment horizontal="center" vertical="center"/>
    </xf>
    <xf numFmtId="14" fontId="63" fillId="0" borderId="0" xfId="0" applyNumberFormat="1" applyFont="1" applyAlignment="1">
      <alignment horizontal="center" vertical="center"/>
    </xf>
    <xf numFmtId="2" fontId="28" fillId="0" borderId="15" xfId="0" applyNumberFormat="1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8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2" fontId="28" fillId="0" borderId="40" xfId="0" applyNumberFormat="1" applyFont="1" applyBorder="1" applyAlignment="1">
      <alignment horizontal="center"/>
    </xf>
    <xf numFmtId="0" fontId="66" fillId="0" borderId="41" xfId="0" applyFont="1" applyBorder="1" applyAlignment="1">
      <alignment horizontal="center"/>
    </xf>
    <xf numFmtId="0" fontId="69" fillId="0" borderId="42" xfId="0" applyFont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68" fillId="0" borderId="42" xfId="0" applyFont="1" applyBorder="1" applyAlignment="1">
      <alignment horizontal="center"/>
    </xf>
    <xf numFmtId="0" fontId="68" fillId="0" borderId="43" xfId="0" applyFont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68" fillId="34" borderId="42" xfId="0" applyFont="1" applyFill="1" applyBorder="1" applyAlignment="1">
      <alignment horizontal="center"/>
    </xf>
    <xf numFmtId="0" fontId="68" fillId="34" borderId="45" xfId="0" applyFont="1" applyFill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8" fillId="34" borderId="47" xfId="0" applyFont="1" applyFill="1" applyBorder="1" applyAlignment="1">
      <alignment horizontal="center"/>
    </xf>
    <xf numFmtId="0" fontId="69" fillId="33" borderId="10" xfId="0" applyFont="1" applyFill="1" applyBorder="1" applyAlignment="1">
      <alignment horizontal="center"/>
    </xf>
    <xf numFmtId="0" fontId="68" fillId="33" borderId="33" xfId="0" applyFont="1" applyFill="1" applyBorder="1" applyAlignment="1">
      <alignment horizontal="center"/>
    </xf>
    <xf numFmtId="0" fontId="68" fillId="33" borderId="31" xfId="0" applyFont="1" applyFill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7" fillId="0" borderId="28" xfId="0" applyFont="1" applyBorder="1" applyAlignment="1">
      <alignment horizontal="center"/>
    </xf>
    <xf numFmtId="0" fontId="67" fillId="0" borderId="30" xfId="0" applyFont="1" applyBorder="1" applyAlignment="1">
      <alignment horizontal="center"/>
    </xf>
    <xf numFmtId="0" fontId="67" fillId="0" borderId="27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7" fillId="0" borderId="30" xfId="0" applyFont="1" applyBorder="1" applyAlignment="1">
      <alignment horizontal="center" vertical="center"/>
    </xf>
    <xf numFmtId="0" fontId="0" fillId="33" borderId="30" xfId="0" applyFill="1" applyBorder="1" applyAlignment="1">
      <alignment/>
    </xf>
    <xf numFmtId="0" fontId="68" fillId="33" borderId="30" xfId="0" applyFont="1" applyFill="1" applyBorder="1" applyAlignment="1">
      <alignment horizontal="center"/>
    </xf>
    <xf numFmtId="0" fontId="68" fillId="0" borderId="30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3" borderId="20" xfId="0" applyNumberFormat="1" applyFill="1" applyBorder="1" applyAlignment="1">
      <alignment horizontal="center"/>
    </xf>
    <xf numFmtId="21" fontId="66" fillId="33" borderId="20" xfId="0" applyNumberFormat="1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2" xfId="0" applyNumberFormat="1" applyFill="1" applyBorder="1" applyAlignment="1">
      <alignment horizontal="center"/>
    </xf>
    <xf numFmtId="0" fontId="68" fillId="33" borderId="36" xfId="0" applyFont="1" applyFill="1" applyBorder="1" applyAlignment="1">
      <alignment horizontal="center"/>
    </xf>
    <xf numFmtId="0" fontId="0" fillId="33" borderId="33" xfId="0" applyFill="1" applyBorder="1" applyAlignment="1">
      <alignment/>
    </xf>
    <xf numFmtId="0" fontId="68" fillId="0" borderId="28" xfId="0" applyFont="1" applyBorder="1" applyAlignment="1">
      <alignment horizontal="center"/>
    </xf>
    <xf numFmtId="2" fontId="0" fillId="0" borderId="30" xfId="0" applyNumberFormat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0" borderId="48" xfId="0" applyBorder="1" applyAlignment="1">
      <alignment/>
    </xf>
    <xf numFmtId="0" fontId="71" fillId="0" borderId="10" xfId="0" applyFont="1" applyBorder="1" applyAlignment="1">
      <alignment horizontal="center" vertical="center"/>
    </xf>
    <xf numFmtId="0" fontId="62" fillId="0" borderId="0" xfId="0" applyFont="1" applyAlignment="1">
      <alignment horizontal="left" wrapText="1"/>
    </xf>
    <xf numFmtId="0" fontId="72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0" fillId="0" borderId="0" xfId="0" applyFont="1" applyAlignment="1">
      <alignment horizontal="center" vertical="center"/>
    </xf>
    <xf numFmtId="14" fontId="70" fillId="0" borderId="0" xfId="0" applyNumberFormat="1" applyFont="1" applyAlignment="1">
      <alignment horizontal="center" vertical="center"/>
    </xf>
    <xf numFmtId="0" fontId="60" fillId="0" borderId="0" xfId="0" applyFon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67" fillId="0" borderId="0" xfId="0" applyNumberFormat="1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0" fillId="0" borderId="0" xfId="0" applyAlignment="1">
      <alignment/>
    </xf>
    <xf numFmtId="14" fontId="70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60" fillId="0" borderId="0" xfId="0" applyFont="1" applyAlignment="1">
      <alignment horizontal="center"/>
    </xf>
    <xf numFmtId="0" fontId="68" fillId="0" borderId="47" xfId="0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68" fillId="33" borderId="33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68" fillId="34" borderId="43" xfId="0" applyFont="1" applyFill="1" applyBorder="1" applyAlignment="1">
      <alignment horizontal="center"/>
    </xf>
    <xf numFmtId="0" fontId="0" fillId="0" borderId="44" xfId="0" applyBorder="1" applyAlignment="1">
      <alignment/>
    </xf>
    <xf numFmtId="0" fontId="0" fillId="0" borderId="42" xfId="0" applyBorder="1" applyAlignment="1">
      <alignment/>
    </xf>
    <xf numFmtId="0" fontId="0" fillId="0" borderId="45" xfId="0" applyBorder="1" applyAlignment="1">
      <alignment/>
    </xf>
    <xf numFmtId="0" fontId="68" fillId="33" borderId="41" xfId="0" applyFont="1" applyFill="1" applyBorder="1" applyAlignment="1">
      <alignment horizontal="center"/>
    </xf>
    <xf numFmtId="0" fontId="68" fillId="33" borderId="42" xfId="0" applyFont="1" applyFill="1" applyBorder="1" applyAlignment="1">
      <alignment horizontal="center"/>
    </xf>
    <xf numFmtId="0" fontId="68" fillId="33" borderId="45" xfId="0" applyFont="1" applyFill="1" applyBorder="1" applyAlignment="1">
      <alignment horizontal="center"/>
    </xf>
    <xf numFmtId="0" fontId="66" fillId="0" borderId="50" xfId="0" applyFont="1" applyBorder="1" applyAlignment="1">
      <alignment/>
    </xf>
    <xf numFmtId="0" fontId="0" fillId="33" borderId="41" xfId="0" applyFill="1" applyBorder="1" applyAlignment="1">
      <alignment horizontal="center"/>
    </xf>
    <xf numFmtId="0" fontId="68" fillId="33" borderId="42" xfId="0" applyFont="1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2" fontId="0" fillId="33" borderId="43" xfId="0" applyNumberFormat="1" applyFill="1" applyBorder="1" applyAlignment="1">
      <alignment horizontal="center"/>
    </xf>
    <xf numFmtId="0" fontId="0" fillId="0" borderId="41" xfId="0" applyBorder="1" applyAlignment="1">
      <alignment/>
    </xf>
    <xf numFmtId="0" fontId="60" fillId="0" borderId="24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8" fillId="0" borderId="45" xfId="0" applyFont="1" applyBorder="1" applyAlignment="1">
      <alignment horizontal="center"/>
    </xf>
    <xf numFmtId="0" fontId="68" fillId="33" borderId="45" xfId="0" applyFont="1" applyFill="1" applyBorder="1" applyAlignment="1">
      <alignment horizontal="center" vertical="center"/>
    </xf>
    <xf numFmtId="0" fontId="66" fillId="0" borderId="50" xfId="0" applyFont="1" applyBorder="1" applyAlignment="1">
      <alignment horizontal="center" vertical="center"/>
    </xf>
    <xf numFmtId="0" fontId="66" fillId="0" borderId="42" xfId="0" applyFont="1" applyBorder="1" applyAlignment="1">
      <alignment horizontal="center" vertical="center"/>
    </xf>
    <xf numFmtId="0" fontId="69" fillId="0" borderId="43" xfId="0" applyFont="1" applyBorder="1" applyAlignment="1">
      <alignment horizontal="center"/>
    </xf>
    <xf numFmtId="0" fontId="66" fillId="0" borderId="44" xfId="0" applyFont="1" applyBorder="1" applyAlignment="1">
      <alignment horizontal="center" vertical="center"/>
    </xf>
    <xf numFmtId="0" fontId="69" fillId="33" borderId="41" xfId="0" applyFont="1" applyFill="1" applyBorder="1" applyAlignment="1">
      <alignment horizontal="center"/>
    </xf>
    <xf numFmtId="0" fontId="69" fillId="33" borderId="42" xfId="0" applyFont="1" applyFill="1" applyBorder="1" applyAlignment="1">
      <alignment horizontal="center"/>
    </xf>
    <xf numFmtId="0" fontId="69" fillId="33" borderId="45" xfId="0" applyFont="1" applyFill="1" applyBorder="1" applyAlignment="1">
      <alignment horizontal="center"/>
    </xf>
    <xf numFmtId="0" fontId="66" fillId="0" borderId="25" xfId="0" applyFont="1" applyBorder="1" applyAlignment="1">
      <alignment/>
    </xf>
    <xf numFmtId="0" fontId="66" fillId="0" borderId="25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0" fillId="33" borderId="42" xfId="0" applyFill="1" applyBorder="1" applyAlignment="1">
      <alignment horizontal="center" vertical="center"/>
    </xf>
    <xf numFmtId="0" fontId="68" fillId="33" borderId="43" xfId="0" applyFont="1" applyFill="1" applyBorder="1" applyAlignment="1">
      <alignment horizontal="center"/>
    </xf>
    <xf numFmtId="0" fontId="68" fillId="34" borderId="10" xfId="0" applyFont="1" applyFill="1" applyBorder="1" applyAlignment="1">
      <alignment horizontal="center"/>
    </xf>
    <xf numFmtId="0" fontId="33" fillId="0" borderId="23" xfId="0" applyFont="1" applyBorder="1" applyAlignment="1">
      <alignment/>
    </xf>
    <xf numFmtId="0" fontId="0" fillId="0" borderId="50" xfId="0" applyFont="1" applyBorder="1" applyAlignment="1">
      <alignment/>
    </xf>
    <xf numFmtId="0" fontId="66" fillId="0" borderId="49" xfId="0" applyFont="1" applyBorder="1" applyAlignment="1">
      <alignment horizontal="center"/>
    </xf>
    <xf numFmtId="0" fontId="66" fillId="0" borderId="50" xfId="0" applyFont="1" applyBorder="1" applyAlignment="1">
      <alignment horizontal="center"/>
    </xf>
    <xf numFmtId="0" fontId="68" fillId="0" borderId="31" xfId="0" applyFont="1" applyBorder="1" applyAlignment="1">
      <alignment horizontal="center"/>
    </xf>
    <xf numFmtId="0" fontId="0" fillId="33" borderId="31" xfId="0" applyFill="1" applyBorder="1" applyAlignment="1">
      <alignment/>
    </xf>
    <xf numFmtId="0" fontId="68" fillId="34" borderId="31" xfId="0" applyFont="1" applyFill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0" fillId="33" borderId="32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36" xfId="0" applyFill="1" applyBorder="1" applyAlignment="1">
      <alignment/>
    </xf>
    <xf numFmtId="0" fontId="68" fillId="0" borderId="51" xfId="0" applyFont="1" applyBorder="1" applyAlignment="1">
      <alignment horizontal="center"/>
    </xf>
    <xf numFmtId="0" fontId="67" fillId="0" borderId="5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/>
    </xf>
    <xf numFmtId="2" fontId="28" fillId="0" borderId="20" xfId="0" applyNumberFormat="1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68" fillId="0" borderId="19" xfId="0" applyFont="1" applyBorder="1" applyAlignment="1">
      <alignment horizontal="center"/>
    </xf>
    <xf numFmtId="0" fontId="68" fillId="0" borderId="29" xfId="0" applyFont="1" applyBorder="1" applyAlignment="1">
      <alignment horizontal="center"/>
    </xf>
    <xf numFmtId="0" fontId="64" fillId="0" borderId="52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68" fillId="0" borderId="20" xfId="0" applyFont="1" applyBorder="1" applyAlignment="1">
      <alignment horizontal="center"/>
    </xf>
    <xf numFmtId="0" fontId="68" fillId="0" borderId="36" xfId="0" applyFont="1" applyBorder="1" applyAlignment="1">
      <alignment horizontal="center"/>
    </xf>
    <xf numFmtId="0" fontId="66" fillId="0" borderId="22" xfId="0" applyFont="1" applyBorder="1" applyAlignment="1">
      <alignment/>
    </xf>
    <xf numFmtId="0" fontId="66" fillId="0" borderId="48" xfId="0" applyFont="1" applyFill="1" applyBorder="1" applyAlignment="1">
      <alignment/>
    </xf>
    <xf numFmtId="0" fontId="67" fillId="0" borderId="53" xfId="0" applyFont="1" applyBorder="1" applyAlignment="1">
      <alignment horizontal="center" vertical="center"/>
    </xf>
    <xf numFmtId="0" fontId="67" fillId="0" borderId="51" xfId="0" applyFont="1" applyBorder="1" applyAlignment="1">
      <alignment horizontal="center"/>
    </xf>
    <xf numFmtId="0" fontId="68" fillId="0" borderId="54" xfId="0" applyFont="1" applyBorder="1" applyAlignment="1">
      <alignment horizontal="center"/>
    </xf>
    <xf numFmtId="0" fontId="66" fillId="33" borderId="42" xfId="0" applyFont="1" applyFill="1" applyBorder="1" applyAlignment="1">
      <alignment horizontal="center" vertical="center"/>
    </xf>
    <xf numFmtId="0" fontId="69" fillId="34" borderId="10" xfId="0" applyFont="1" applyFill="1" applyBorder="1" applyAlignment="1">
      <alignment horizontal="center"/>
    </xf>
    <xf numFmtId="0" fontId="70" fillId="33" borderId="41" xfId="0" applyFont="1" applyFill="1" applyBorder="1" applyAlignment="1">
      <alignment horizontal="center"/>
    </xf>
    <xf numFmtId="0" fontId="69" fillId="33" borderId="42" xfId="0" applyFont="1" applyFill="1" applyBorder="1" applyAlignment="1">
      <alignment horizontal="center"/>
    </xf>
    <xf numFmtId="0" fontId="66" fillId="33" borderId="42" xfId="0" applyFont="1" applyFill="1" applyBorder="1" applyAlignment="1">
      <alignment horizontal="center"/>
    </xf>
    <xf numFmtId="168" fontId="66" fillId="33" borderId="42" xfId="0" applyNumberFormat="1" applyFont="1" applyFill="1" applyBorder="1" applyAlignment="1">
      <alignment/>
    </xf>
    <xf numFmtId="0" fontId="69" fillId="0" borderId="31" xfId="0" applyFont="1" applyBorder="1" applyAlignment="1">
      <alignment horizontal="center"/>
    </xf>
    <xf numFmtId="0" fontId="66" fillId="33" borderId="43" xfId="0" applyFont="1" applyFill="1" applyBorder="1" applyAlignment="1">
      <alignment/>
    </xf>
    <xf numFmtId="0" fontId="66" fillId="0" borderId="22" xfId="0" applyFont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69" fillId="33" borderId="33" xfId="0" applyFont="1" applyFill="1" applyBorder="1" applyAlignment="1">
      <alignment horizontal="center"/>
    </xf>
    <xf numFmtId="0" fontId="69" fillId="0" borderId="45" xfId="0" applyFont="1" applyBorder="1" applyAlignment="1">
      <alignment horizontal="center"/>
    </xf>
    <xf numFmtId="0" fontId="69" fillId="33" borderId="30" xfId="0" applyFont="1" applyFill="1" applyBorder="1" applyAlignment="1">
      <alignment horizontal="center"/>
    </xf>
    <xf numFmtId="0" fontId="0" fillId="33" borderId="42" xfId="0" applyFill="1" applyBorder="1" applyAlignment="1">
      <alignment/>
    </xf>
    <xf numFmtId="0" fontId="68" fillId="33" borderId="30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5" xfId="0" applyBorder="1" applyAlignment="1">
      <alignment horizontal="center" vertical="center"/>
    </xf>
    <xf numFmtId="0" fontId="3" fillId="0" borderId="23" xfId="0" applyFont="1" applyBorder="1" applyAlignment="1">
      <alignment/>
    </xf>
    <xf numFmtId="0" fontId="66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2" fillId="0" borderId="0" xfId="0" applyFont="1" applyAlignment="1">
      <alignment horizontal="center" wrapText="1"/>
    </xf>
    <xf numFmtId="0" fontId="6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28" fillId="0" borderId="34" xfId="0" applyNumberFormat="1" applyFont="1" applyBorder="1" applyAlignment="1">
      <alignment horizontal="center"/>
    </xf>
    <xf numFmtId="0" fontId="28" fillId="0" borderId="55" xfId="0" applyFont="1" applyBorder="1" applyAlignment="1">
      <alignment horizontal="center"/>
    </xf>
    <xf numFmtId="0" fontId="68" fillId="0" borderId="54" xfId="0" applyFont="1" applyBorder="1" applyAlignment="1">
      <alignment horizontal="center"/>
    </xf>
    <xf numFmtId="0" fontId="68" fillId="0" borderId="33" xfId="0" applyFont="1" applyBorder="1" applyAlignment="1">
      <alignment horizontal="center"/>
    </xf>
    <xf numFmtId="0" fontId="68" fillId="33" borderId="33" xfId="0" applyFont="1" applyFill="1" applyBorder="1" applyAlignment="1">
      <alignment horizontal="center"/>
    </xf>
    <xf numFmtId="0" fontId="68" fillId="34" borderId="33" xfId="0" applyFont="1" applyFill="1" applyBorder="1" applyAlignment="1">
      <alignment horizontal="center"/>
    </xf>
    <xf numFmtId="0" fontId="28" fillId="0" borderId="56" xfId="0" applyFont="1" applyBorder="1" applyAlignment="1">
      <alignment horizontal="center"/>
    </xf>
    <xf numFmtId="0" fontId="68" fillId="0" borderId="47" xfId="0" applyFont="1" applyBorder="1" applyAlignment="1">
      <alignment horizontal="center"/>
    </xf>
    <xf numFmtId="0" fontId="0" fillId="0" borderId="42" xfId="0" applyNumberFormat="1" applyBorder="1" applyAlignment="1">
      <alignment horizontal="center"/>
    </xf>
    <xf numFmtId="0" fontId="68" fillId="0" borderId="42" xfId="0" applyFont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71" fillId="0" borderId="42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14" fontId="70" fillId="0" borderId="0" xfId="0" applyNumberFormat="1" applyFont="1" applyAlignment="1">
      <alignment horizontal="center"/>
    </xf>
    <xf numFmtId="0" fontId="67" fillId="0" borderId="10" xfId="0" applyFont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66" fillId="33" borderId="23" xfId="0" applyFont="1" applyFill="1" applyBorder="1" applyAlignment="1">
      <alignment horizontal="center" vertical="center"/>
    </xf>
    <xf numFmtId="0" fontId="66" fillId="33" borderId="24" xfId="0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14" fontId="70" fillId="0" borderId="0" xfId="0" applyNumberFormat="1" applyFont="1" applyAlignment="1">
      <alignment horizontal="center"/>
    </xf>
    <xf numFmtId="0" fontId="52" fillId="35" borderId="57" xfId="0" applyFont="1" applyFill="1" applyBorder="1" applyAlignment="1">
      <alignment horizontal="center"/>
    </xf>
    <xf numFmtId="0" fontId="52" fillId="35" borderId="58" xfId="0" applyFont="1" applyFill="1" applyBorder="1" applyAlignment="1">
      <alignment horizontal="center"/>
    </xf>
    <xf numFmtId="0" fontId="52" fillId="35" borderId="37" xfId="0" applyFont="1" applyFill="1" applyBorder="1" applyAlignment="1">
      <alignment horizontal="center"/>
    </xf>
    <xf numFmtId="0" fontId="74" fillId="33" borderId="21" xfId="0" applyFont="1" applyFill="1" applyBorder="1" applyAlignment="1">
      <alignment horizontal="center"/>
    </xf>
    <xf numFmtId="0" fontId="74" fillId="33" borderId="22" xfId="0" applyFont="1" applyFill="1" applyBorder="1" applyAlignment="1">
      <alignment horizontal="center"/>
    </xf>
    <xf numFmtId="0" fontId="74" fillId="33" borderId="33" xfId="0" applyFont="1" applyFill="1" applyBorder="1" applyAlignment="1">
      <alignment horizontal="center"/>
    </xf>
    <xf numFmtId="0" fontId="74" fillId="33" borderId="38" xfId="0" applyFont="1" applyFill="1" applyBorder="1" applyAlignment="1">
      <alignment horizontal="center"/>
    </xf>
    <xf numFmtId="0" fontId="52" fillId="35" borderId="14" xfId="0" applyFont="1" applyFill="1" applyBorder="1" applyAlignment="1">
      <alignment horizontal="center"/>
    </xf>
    <xf numFmtId="0" fontId="52" fillId="35" borderId="59" xfId="0" applyFont="1" applyFill="1" applyBorder="1" applyAlignment="1">
      <alignment horizontal="center"/>
    </xf>
    <xf numFmtId="0" fontId="74" fillId="33" borderId="28" xfId="0" applyFont="1" applyFill="1" applyBorder="1" applyAlignment="1">
      <alignment horizontal="center"/>
    </xf>
    <xf numFmtId="0" fontId="74" fillId="33" borderId="19" xfId="0" applyFont="1" applyFill="1" applyBorder="1" applyAlignment="1">
      <alignment horizontal="center"/>
    </xf>
    <xf numFmtId="0" fontId="74" fillId="33" borderId="47" xfId="0" applyFont="1" applyFill="1" applyBorder="1" applyAlignment="1">
      <alignment horizontal="center"/>
    </xf>
    <xf numFmtId="14" fontId="75" fillId="0" borderId="60" xfId="0" applyNumberFormat="1" applyFont="1" applyBorder="1" applyAlignment="1">
      <alignment horizontal="left"/>
    </xf>
    <xf numFmtId="0" fontId="52" fillId="13" borderId="61" xfId="0" applyFont="1" applyFill="1" applyBorder="1" applyAlignment="1">
      <alignment horizontal="center"/>
    </xf>
    <xf numFmtId="0" fontId="52" fillId="13" borderId="62" xfId="0" applyFont="1" applyFill="1" applyBorder="1" applyAlignment="1">
      <alignment horizontal="center"/>
    </xf>
    <xf numFmtId="0" fontId="74" fillId="0" borderId="16" xfId="0" applyFont="1" applyBorder="1" applyAlignment="1">
      <alignment horizontal="center"/>
    </xf>
    <xf numFmtId="0" fontId="74" fillId="0" borderId="17" xfId="0" applyFont="1" applyBorder="1" applyAlignment="1">
      <alignment horizontal="center"/>
    </xf>
    <xf numFmtId="0" fontId="74" fillId="0" borderId="40" xfId="0" applyFont="1" applyBorder="1" applyAlignment="1">
      <alignment horizontal="center"/>
    </xf>
    <xf numFmtId="0" fontId="52" fillId="36" borderId="63" xfId="0" applyFont="1" applyFill="1" applyBorder="1" applyAlignment="1">
      <alignment horizontal="center"/>
    </xf>
    <xf numFmtId="0" fontId="52" fillId="36" borderId="64" xfId="0" applyFont="1" applyFill="1" applyBorder="1" applyAlignment="1">
      <alignment horizontal="center"/>
    </xf>
    <xf numFmtId="0" fontId="52" fillId="36" borderId="65" xfId="0" applyFont="1" applyFill="1" applyBorder="1" applyAlignment="1">
      <alignment horizontal="center"/>
    </xf>
    <xf numFmtId="0" fontId="74" fillId="0" borderId="18" xfId="0" applyFont="1" applyBorder="1" applyAlignment="1">
      <alignment horizontal="center"/>
    </xf>
    <xf numFmtId="0" fontId="74" fillId="0" borderId="66" xfId="0" applyFont="1" applyBorder="1" applyAlignment="1">
      <alignment horizontal="center"/>
    </xf>
    <xf numFmtId="0" fontId="74" fillId="0" borderId="67" xfId="0" applyFont="1" applyBorder="1" applyAlignment="1">
      <alignment horizontal="center"/>
    </xf>
    <xf numFmtId="0" fontId="74" fillId="0" borderId="68" xfId="0" applyFont="1" applyBorder="1" applyAlignment="1">
      <alignment horizontal="center"/>
    </xf>
    <xf numFmtId="0" fontId="52" fillId="37" borderId="63" xfId="0" applyFont="1" applyFill="1" applyBorder="1" applyAlignment="1">
      <alignment horizontal="center"/>
    </xf>
    <xf numFmtId="0" fontId="52" fillId="37" borderId="64" xfId="0" applyFont="1" applyFill="1" applyBorder="1" applyAlignment="1">
      <alignment horizontal="center"/>
    </xf>
    <xf numFmtId="0" fontId="52" fillId="37" borderId="65" xfId="0" applyFont="1" applyFill="1" applyBorder="1" applyAlignment="1">
      <alignment horizontal="center"/>
    </xf>
    <xf numFmtId="0" fontId="2" fillId="0" borderId="69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37" fillId="0" borderId="69" xfId="0" applyFont="1" applyBorder="1" applyAlignment="1">
      <alignment horizontal="center"/>
    </xf>
    <xf numFmtId="0" fontId="37" fillId="0" borderId="48" xfId="0" applyFont="1" applyBorder="1" applyAlignment="1">
      <alignment horizontal="center"/>
    </xf>
    <xf numFmtId="0" fontId="2" fillId="0" borderId="70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37" fillId="0" borderId="57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71" xfId="0" applyFont="1" applyBorder="1" applyAlignment="1">
      <alignment horizontal="center"/>
    </xf>
    <xf numFmtId="0" fontId="37" fillId="0" borderId="70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49" xfId="0" applyFont="1" applyBorder="1" applyAlignment="1">
      <alignment horizontal="center"/>
    </xf>
    <xf numFmtId="0" fontId="37" fillId="0" borderId="58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50" xfId="0" applyFont="1" applyBorder="1" applyAlignment="1">
      <alignment horizontal="center"/>
    </xf>
    <xf numFmtId="0" fontId="74" fillId="0" borderId="61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52" fillId="37" borderId="72" xfId="0" applyFont="1" applyFill="1" applyBorder="1" applyAlignment="1">
      <alignment horizontal="center"/>
    </xf>
    <xf numFmtId="0" fontId="52" fillId="37" borderId="73" xfId="0" applyFont="1" applyFill="1" applyBorder="1" applyAlignment="1">
      <alignment horizontal="center"/>
    </xf>
    <xf numFmtId="0" fontId="52" fillId="37" borderId="74" xfId="0" applyFont="1" applyFill="1" applyBorder="1" applyAlignment="1">
      <alignment horizontal="center"/>
    </xf>
    <xf numFmtId="0" fontId="74" fillId="0" borderId="62" xfId="0" applyFont="1" applyBorder="1" applyAlignment="1">
      <alignment horizontal="center"/>
    </xf>
    <xf numFmtId="14" fontId="70" fillId="0" borderId="0" xfId="0" applyNumberFormat="1" applyFont="1" applyAlignment="1">
      <alignment horizontal="center" vertical="center"/>
    </xf>
    <xf numFmtId="0" fontId="70" fillId="0" borderId="0" xfId="0" applyFont="1" applyAlignment="1">
      <alignment horizontal="center"/>
    </xf>
    <xf numFmtId="0" fontId="68" fillId="33" borderId="22" xfId="0" applyFont="1" applyFill="1" applyBorder="1" applyAlignment="1">
      <alignment horizontal="center"/>
    </xf>
    <xf numFmtId="0" fontId="68" fillId="0" borderId="22" xfId="0" applyFont="1" applyBorder="1" applyAlignment="1">
      <alignment horizontal="center"/>
    </xf>
    <xf numFmtId="0" fontId="68" fillId="33" borderId="22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67" fillId="33" borderId="3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66" fillId="33" borderId="30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/>
    </xf>
    <xf numFmtId="0" fontId="70" fillId="0" borderId="69" xfId="0" applyFont="1" applyBorder="1" applyAlignment="1">
      <alignment horizontal="center" vertical="center" wrapText="1"/>
    </xf>
    <xf numFmtId="0" fontId="70" fillId="0" borderId="48" xfId="0" applyFont="1" applyBorder="1" applyAlignment="1">
      <alignment horizontal="center" vertical="center" wrapText="1"/>
    </xf>
    <xf numFmtId="0" fontId="70" fillId="0" borderId="75" xfId="0" applyFont="1" applyBorder="1" applyAlignment="1">
      <alignment horizontal="center" vertical="center" wrapText="1"/>
    </xf>
    <xf numFmtId="0" fontId="68" fillId="0" borderId="34" xfId="0" applyFont="1" applyBorder="1" applyAlignment="1">
      <alignment horizontal="center"/>
    </xf>
    <xf numFmtId="0" fontId="0" fillId="33" borderId="22" xfId="0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68" fillId="0" borderId="30" xfId="0" applyFont="1" applyBorder="1" applyAlignment="1">
      <alignment horizontal="center"/>
    </xf>
    <xf numFmtId="0" fontId="68" fillId="33" borderId="30" xfId="0" applyFont="1" applyFill="1" applyBorder="1" applyAlignment="1">
      <alignment horizontal="center"/>
    </xf>
    <xf numFmtId="0" fontId="68" fillId="0" borderId="32" xfId="0" applyFont="1" applyBorder="1" applyAlignment="1">
      <alignment horizontal="center"/>
    </xf>
    <xf numFmtId="0" fontId="0" fillId="33" borderId="34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79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79" fillId="0" borderId="19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80" fillId="0" borderId="10" xfId="0" applyFont="1" applyBorder="1" applyAlignment="1">
      <alignment horizontal="center"/>
    </xf>
    <xf numFmtId="0" fontId="80" fillId="33" borderId="10" xfId="0" applyFont="1" applyFill="1" applyBorder="1" applyAlignment="1">
      <alignment horizontal="center"/>
    </xf>
    <xf numFmtId="0" fontId="79" fillId="33" borderId="10" xfId="0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horizontal="center" vertical="center"/>
    </xf>
    <xf numFmtId="0" fontId="68" fillId="33" borderId="22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68" fillId="33" borderId="31" xfId="0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horizontal="center"/>
    </xf>
    <xf numFmtId="0" fontId="79" fillId="33" borderId="10" xfId="0" applyFont="1" applyFill="1" applyBorder="1" applyAlignment="1">
      <alignment/>
    </xf>
    <xf numFmtId="0" fontId="28" fillId="0" borderId="41" xfId="0" applyFont="1" applyBorder="1" applyAlignment="1">
      <alignment horizontal="center"/>
    </xf>
    <xf numFmtId="2" fontId="28" fillId="0" borderId="42" xfId="0" applyNumberFormat="1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2" fontId="28" fillId="0" borderId="45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64" fillId="0" borderId="21" xfId="0" applyFont="1" applyBorder="1" applyAlignment="1">
      <alignment horizontal="center" vertical="center"/>
    </xf>
    <xf numFmtId="0" fontId="81" fillId="0" borderId="24" xfId="0" applyFont="1" applyBorder="1" applyAlignment="1">
      <alignment horizontal="center" vertical="center"/>
    </xf>
    <xf numFmtId="0" fontId="67" fillId="0" borderId="42" xfId="0" applyFont="1" applyBorder="1" applyAlignment="1">
      <alignment horizontal="center" vertical="center"/>
    </xf>
    <xf numFmtId="0" fontId="68" fillId="33" borderId="51" xfId="0" applyFont="1" applyFill="1" applyBorder="1" applyAlignment="1">
      <alignment horizontal="center"/>
    </xf>
    <xf numFmtId="0" fontId="33" fillId="33" borderId="30" xfId="0" applyFont="1" applyFill="1" applyBorder="1" applyAlignment="1">
      <alignment horizontal="center" vertical="center"/>
    </xf>
    <xf numFmtId="0" fontId="68" fillId="34" borderId="47" xfId="0" applyFont="1" applyFill="1" applyBorder="1" applyAlignment="1">
      <alignment horizontal="center"/>
    </xf>
    <xf numFmtId="0" fontId="68" fillId="34" borderId="51" xfId="0" applyFont="1" applyFill="1" applyBorder="1" applyAlignment="1">
      <alignment horizontal="center"/>
    </xf>
    <xf numFmtId="2" fontId="0" fillId="33" borderId="44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2" fontId="0" fillId="0" borderId="46" xfId="0" applyNumberFormat="1" applyBorder="1" applyAlignment="1">
      <alignment horizontal="center" vertical="center"/>
    </xf>
    <xf numFmtId="2" fontId="3" fillId="0" borderId="38" xfId="0" applyNumberFormat="1" applyFont="1" applyBorder="1" applyAlignment="1">
      <alignment horizontal="center" vertical="center"/>
    </xf>
    <xf numFmtId="0" fontId="68" fillId="0" borderId="45" xfId="0" applyFont="1" applyBorder="1" applyAlignment="1">
      <alignment horizontal="center"/>
    </xf>
    <xf numFmtId="0" fontId="80" fillId="0" borderId="42" xfId="0" applyFont="1" applyBorder="1" applyAlignment="1">
      <alignment horizontal="center"/>
    </xf>
    <xf numFmtId="0" fontId="0" fillId="33" borderId="41" xfId="0" applyFill="1" applyBorder="1" applyAlignment="1">
      <alignment horizontal="center" vertical="center"/>
    </xf>
    <xf numFmtId="0" fontId="68" fillId="33" borderId="43" xfId="0" applyFont="1" applyFill="1" applyBorder="1" applyAlignment="1">
      <alignment horizontal="center"/>
    </xf>
    <xf numFmtId="0" fontId="66" fillId="13" borderId="70" xfId="0" applyFont="1" applyFill="1" applyBorder="1" applyAlignment="1">
      <alignment/>
    </xf>
    <xf numFmtId="0" fontId="0" fillId="13" borderId="58" xfId="0" applyFont="1" applyFill="1" applyBorder="1" applyAlignment="1">
      <alignment/>
    </xf>
    <xf numFmtId="0" fontId="66" fillId="13" borderId="70" xfId="0" applyFont="1" applyFill="1" applyBorder="1" applyAlignment="1">
      <alignment horizontal="center"/>
    </xf>
    <xf numFmtId="0" fontId="66" fillId="13" borderId="58" xfId="0" applyFont="1" applyFill="1" applyBorder="1" applyAlignment="1">
      <alignment horizontal="center"/>
    </xf>
    <xf numFmtId="0" fontId="66" fillId="13" borderId="23" xfId="0" applyFont="1" applyFill="1" applyBorder="1" applyAlignment="1">
      <alignment/>
    </xf>
    <xf numFmtId="0" fontId="0" fillId="13" borderId="24" xfId="0" applyFont="1" applyFill="1" applyBorder="1" applyAlignment="1">
      <alignment/>
    </xf>
    <xf numFmtId="0" fontId="66" fillId="13" borderId="23" xfId="0" applyFont="1" applyFill="1" applyBorder="1" applyAlignment="1">
      <alignment horizontal="center"/>
    </xf>
    <xf numFmtId="0" fontId="66" fillId="13" borderId="24" xfId="0" applyFont="1" applyFill="1" applyBorder="1" applyAlignment="1">
      <alignment horizontal="center"/>
    </xf>
    <xf numFmtId="0" fontId="64" fillId="13" borderId="57" xfId="0" applyFont="1" applyFill="1" applyBorder="1" applyAlignment="1">
      <alignment horizontal="center"/>
    </xf>
    <xf numFmtId="0" fontId="64" fillId="13" borderId="21" xfId="0" applyFont="1" applyFill="1" applyBorder="1" applyAlignment="1">
      <alignment horizontal="center"/>
    </xf>
    <xf numFmtId="0" fontId="64" fillId="13" borderId="70" xfId="0" applyFont="1" applyFill="1" applyBorder="1" applyAlignment="1">
      <alignment horizontal="center"/>
    </xf>
    <xf numFmtId="0" fontId="66" fillId="13" borderId="58" xfId="0" applyFont="1" applyFill="1" applyBorder="1" applyAlignment="1">
      <alignment/>
    </xf>
    <xf numFmtId="0" fontId="64" fillId="13" borderId="23" xfId="0" applyFont="1" applyFill="1" applyBorder="1" applyAlignment="1">
      <alignment horizontal="center"/>
    </xf>
    <xf numFmtId="0" fontId="66" fillId="13" borderId="24" xfId="0" applyFont="1" applyFill="1" applyBorder="1" applyAlignment="1">
      <alignment/>
    </xf>
    <xf numFmtId="0" fontId="66" fillId="13" borderId="23" xfId="0" applyFont="1" applyFill="1" applyBorder="1" applyAlignment="1">
      <alignment horizontal="center" vertical="center"/>
    </xf>
    <xf numFmtId="0" fontId="66" fillId="13" borderId="23" xfId="0" applyFont="1" applyFill="1" applyBorder="1" applyAlignment="1">
      <alignment horizontal="left" vertical="center"/>
    </xf>
    <xf numFmtId="0" fontId="66" fillId="13" borderId="24" xfId="0" applyFont="1" applyFill="1" applyBorder="1" applyAlignment="1">
      <alignment horizontal="center" vertical="center"/>
    </xf>
    <xf numFmtId="0" fontId="81" fillId="0" borderId="24" xfId="0" applyFont="1" applyBorder="1" applyAlignment="1">
      <alignment horizontal="center"/>
    </xf>
    <xf numFmtId="0" fontId="66" fillId="0" borderId="0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/>
    </xf>
    <xf numFmtId="0" fontId="66" fillId="0" borderId="20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/>
    </xf>
    <xf numFmtId="0" fontId="69" fillId="33" borderId="20" xfId="0" applyFont="1" applyFill="1" applyBorder="1" applyAlignment="1">
      <alignment horizontal="center"/>
    </xf>
    <xf numFmtId="0" fontId="66" fillId="33" borderId="20" xfId="0" applyFont="1" applyFill="1" applyBorder="1" applyAlignment="1">
      <alignment horizontal="center" vertical="center"/>
    </xf>
    <xf numFmtId="0" fontId="69" fillId="0" borderId="20" xfId="0" applyFont="1" applyBorder="1" applyAlignment="1">
      <alignment horizontal="center"/>
    </xf>
    <xf numFmtId="0" fontId="66" fillId="0" borderId="48" xfId="0" applyFont="1" applyBorder="1" applyAlignment="1">
      <alignment/>
    </xf>
    <xf numFmtId="0" fontId="0" fillId="0" borderId="25" xfId="0" applyBorder="1" applyAlignment="1">
      <alignment/>
    </xf>
    <xf numFmtId="0" fontId="66" fillId="0" borderId="35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0" fontId="52" fillId="36" borderId="67" xfId="0" applyFont="1" applyFill="1" applyBorder="1" applyAlignment="1">
      <alignment horizontal="center"/>
    </xf>
    <xf numFmtId="0" fontId="74" fillId="0" borderId="55" xfId="0" applyFont="1" applyBorder="1" applyAlignment="1">
      <alignment horizontal="center"/>
    </xf>
    <xf numFmtId="0" fontId="66" fillId="0" borderId="32" xfId="0" applyFont="1" applyBorder="1" applyAlignment="1">
      <alignment horizontal="center"/>
    </xf>
    <xf numFmtId="0" fontId="69" fillId="0" borderId="36" xfId="0" applyFont="1" applyBorder="1" applyAlignment="1">
      <alignment horizontal="center"/>
    </xf>
    <xf numFmtId="0" fontId="52" fillId="36" borderId="66" xfId="0" applyFont="1" applyFill="1" applyBorder="1" applyAlignment="1">
      <alignment horizontal="center"/>
    </xf>
    <xf numFmtId="0" fontId="69" fillId="33" borderId="34" xfId="0" applyFont="1" applyFill="1" applyBorder="1" applyAlignment="1">
      <alignment horizontal="center"/>
    </xf>
    <xf numFmtId="0" fontId="74" fillId="33" borderId="24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52" fillId="13" borderId="68" xfId="0" applyFont="1" applyFill="1" applyBorder="1" applyAlignment="1">
      <alignment horizontal="center"/>
    </xf>
    <xf numFmtId="0" fontId="69" fillId="33" borderId="31" xfId="0" applyFont="1" applyFill="1" applyBorder="1" applyAlignment="1">
      <alignment horizontal="center"/>
    </xf>
    <xf numFmtId="0" fontId="69" fillId="33" borderId="43" xfId="0" applyFont="1" applyFill="1" applyBorder="1" applyAlignment="1">
      <alignment horizontal="center"/>
    </xf>
    <xf numFmtId="0" fontId="69" fillId="33" borderId="32" xfId="0" applyFont="1" applyFill="1" applyBorder="1" applyAlignment="1">
      <alignment horizontal="center"/>
    </xf>
    <xf numFmtId="0" fontId="69" fillId="33" borderId="36" xfId="0" applyFont="1" applyFill="1" applyBorder="1" applyAlignment="1">
      <alignment horizontal="center"/>
    </xf>
    <xf numFmtId="0" fontId="2" fillId="0" borderId="57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0" fillId="0" borderId="21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26" xfId="0" applyBorder="1" applyAlignment="1">
      <alignment/>
    </xf>
    <xf numFmtId="0" fontId="0" fillId="0" borderId="35" xfId="0" applyFill="1" applyBorder="1" applyAlignment="1">
      <alignment horizontal="center" vertical="center"/>
    </xf>
    <xf numFmtId="0" fontId="68" fillId="33" borderId="44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67" fillId="0" borderId="27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8" fillId="0" borderId="44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68" fillId="0" borderId="43" xfId="0" applyFont="1" applyBorder="1" applyAlignment="1">
      <alignment horizontal="center"/>
    </xf>
    <xf numFmtId="0" fontId="60" fillId="0" borderId="50" xfId="0" applyFont="1" applyBorder="1" applyAlignment="1">
      <alignment horizontal="center" vertical="center"/>
    </xf>
    <xf numFmtId="0" fontId="0" fillId="13" borderId="23" xfId="0" applyFill="1" applyBorder="1" applyAlignment="1">
      <alignment horizontal="center" vertical="center"/>
    </xf>
    <xf numFmtId="0" fontId="64" fillId="33" borderId="21" xfId="0" applyFont="1" applyFill="1" applyBorder="1" applyAlignment="1">
      <alignment horizontal="center"/>
    </xf>
    <xf numFmtId="0" fontId="71" fillId="0" borderId="21" xfId="0" applyFont="1" applyBorder="1" applyAlignment="1">
      <alignment horizontal="center"/>
    </xf>
    <xf numFmtId="0" fontId="71" fillId="0" borderId="71" xfId="0" applyFont="1" applyBorder="1" applyAlignment="1">
      <alignment horizontal="center"/>
    </xf>
    <xf numFmtId="0" fontId="71" fillId="0" borderId="52" xfId="0" applyFont="1" applyBorder="1" applyAlignment="1">
      <alignment horizontal="center"/>
    </xf>
    <xf numFmtId="0" fontId="4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2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1" fontId="3" fillId="0" borderId="0" xfId="0" applyNumberFormat="1" applyFont="1" applyAlignment="1">
      <alignment/>
    </xf>
    <xf numFmtId="2" fontId="0" fillId="33" borderId="0" xfId="0" applyNumberFormat="1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2" fontId="3" fillId="33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6"/>
  <sheetViews>
    <sheetView zoomScalePageLayoutView="0" workbookViewId="0" topLeftCell="A19">
      <selection activeCell="N18" sqref="N18"/>
    </sheetView>
  </sheetViews>
  <sheetFormatPr defaultColWidth="9.140625" defaultRowHeight="15"/>
  <cols>
    <col min="1" max="1" width="6.140625" style="5" customWidth="1"/>
    <col min="2" max="2" width="20.28125" style="0" customWidth="1"/>
    <col min="3" max="3" width="12.28125" style="0" customWidth="1"/>
    <col min="4" max="4" width="6.00390625" style="5" customWidth="1"/>
    <col min="5" max="5" width="7.7109375" style="5" customWidth="1"/>
    <col min="6" max="6" width="9.8515625" style="4" customWidth="1"/>
    <col min="7" max="8" width="9.140625" style="5" customWidth="1"/>
    <col min="9" max="10" width="9.140625" style="11" customWidth="1"/>
  </cols>
  <sheetData>
    <row r="2" spans="2:6" ht="18.75">
      <c r="B2" s="2" t="s">
        <v>116</v>
      </c>
      <c r="C2" s="284" t="s">
        <v>129</v>
      </c>
      <c r="D2" s="284"/>
      <c r="E2" s="285">
        <v>43078</v>
      </c>
      <c r="F2" s="285"/>
    </row>
    <row r="3" spans="1:10" ht="15.75">
      <c r="A3" s="1" t="s">
        <v>114</v>
      </c>
      <c r="B3" t="s">
        <v>1</v>
      </c>
      <c r="C3" t="s">
        <v>2</v>
      </c>
      <c r="D3" s="5" t="s">
        <v>3</v>
      </c>
      <c r="E3" s="5" t="s">
        <v>118</v>
      </c>
      <c r="F3" s="4" t="s">
        <v>5</v>
      </c>
      <c r="G3" s="5" t="s">
        <v>6</v>
      </c>
      <c r="H3" s="10" t="s">
        <v>130</v>
      </c>
      <c r="J3" s="12" t="s">
        <v>131</v>
      </c>
    </row>
    <row r="4" spans="1:10" ht="15">
      <c r="A4" s="6">
        <v>1</v>
      </c>
      <c r="B4" t="s">
        <v>7</v>
      </c>
      <c r="C4" t="s">
        <v>8</v>
      </c>
      <c r="D4" s="5" t="s">
        <v>9</v>
      </c>
      <c r="E4" s="5">
        <v>2004</v>
      </c>
      <c r="F4" s="8">
        <v>0.007685185185185185</v>
      </c>
      <c r="G4" s="5">
        <v>1</v>
      </c>
      <c r="H4" s="13">
        <v>150</v>
      </c>
      <c r="I4" s="11">
        <f>200-F4/F$4*100</f>
        <v>100</v>
      </c>
      <c r="J4" s="11">
        <f>1.5*$I4</f>
        <v>150</v>
      </c>
    </row>
    <row r="5" spans="1:10" ht="15">
      <c r="A5" s="6">
        <v>2</v>
      </c>
      <c r="B5" t="s">
        <v>10</v>
      </c>
      <c r="C5" t="s">
        <v>8</v>
      </c>
      <c r="D5" s="5" t="s">
        <v>9</v>
      </c>
      <c r="E5" s="5">
        <v>2004</v>
      </c>
      <c r="F5" s="8">
        <v>0.007881944444444443</v>
      </c>
      <c r="G5" s="5">
        <v>2</v>
      </c>
      <c r="H5" s="13">
        <v>146.16</v>
      </c>
      <c r="I5" s="11">
        <f aca="true" t="shared" si="0" ref="I5:I14">200-F5/F$4*100</f>
        <v>97.4397590361446</v>
      </c>
      <c r="J5" s="11">
        <f aca="true" t="shared" si="1" ref="J5:J17">1.5*$I5</f>
        <v>146.15963855421688</v>
      </c>
    </row>
    <row r="6" spans="1:10" ht="15">
      <c r="A6" s="6">
        <v>3</v>
      </c>
      <c r="B6" t="s">
        <v>12</v>
      </c>
      <c r="C6" t="s">
        <v>8</v>
      </c>
      <c r="D6" s="5" t="s">
        <v>9</v>
      </c>
      <c r="E6" s="5">
        <v>2004</v>
      </c>
      <c r="F6" s="8">
        <v>0.008599537037037036</v>
      </c>
      <c r="G6" s="5">
        <v>4</v>
      </c>
      <c r="H6" s="13">
        <v>132.15</v>
      </c>
      <c r="I6" s="11">
        <f t="shared" si="0"/>
        <v>88.10240963855422</v>
      </c>
      <c r="J6" s="11">
        <f t="shared" si="1"/>
        <v>132.15361445783134</v>
      </c>
    </row>
    <row r="7" spans="1:10" ht="15">
      <c r="A7" s="6">
        <v>4</v>
      </c>
      <c r="B7" t="s">
        <v>13</v>
      </c>
      <c r="C7" t="s">
        <v>8</v>
      </c>
      <c r="D7" s="5" t="s">
        <v>9</v>
      </c>
      <c r="E7" s="5">
        <v>2004</v>
      </c>
      <c r="F7" s="8">
        <v>0.009016203703703703</v>
      </c>
      <c r="G7" s="5">
        <v>5</v>
      </c>
      <c r="H7" s="13">
        <v>124.02</v>
      </c>
      <c r="I7" s="11">
        <f t="shared" si="0"/>
        <v>82.68072289156628</v>
      </c>
      <c r="J7" s="11">
        <f t="shared" si="1"/>
        <v>124.02108433734941</v>
      </c>
    </row>
    <row r="8" spans="1:10" ht="15">
      <c r="A8" s="6">
        <v>5</v>
      </c>
      <c r="B8" t="s">
        <v>14</v>
      </c>
      <c r="C8" t="s">
        <v>8</v>
      </c>
      <c r="D8" s="5" t="s">
        <v>9</v>
      </c>
      <c r="E8" s="5">
        <v>2004</v>
      </c>
      <c r="F8" s="8">
        <v>0.009409722222222224</v>
      </c>
      <c r="G8" s="5">
        <v>7</v>
      </c>
      <c r="H8" s="13">
        <v>116.34</v>
      </c>
      <c r="I8" s="11">
        <f t="shared" si="0"/>
        <v>77.56024096385539</v>
      </c>
      <c r="J8" s="11">
        <f t="shared" si="1"/>
        <v>116.34036144578309</v>
      </c>
    </row>
    <row r="9" spans="1:10" ht="15">
      <c r="A9" s="6">
        <v>6</v>
      </c>
      <c r="B9" t="s">
        <v>15</v>
      </c>
      <c r="C9" t="s">
        <v>8</v>
      </c>
      <c r="D9" s="5" t="s">
        <v>9</v>
      </c>
      <c r="E9" s="5">
        <v>2004</v>
      </c>
      <c r="F9" s="8">
        <v>0.009444444444444445</v>
      </c>
      <c r="G9" s="5">
        <v>8</v>
      </c>
      <c r="H9" s="13">
        <v>115.66</v>
      </c>
      <c r="I9" s="11">
        <f t="shared" si="0"/>
        <v>77.10843373493974</v>
      </c>
      <c r="J9" s="11">
        <f t="shared" si="1"/>
        <v>115.6626506024096</v>
      </c>
    </row>
    <row r="10" spans="1:10" ht="15">
      <c r="A10" s="6">
        <v>7</v>
      </c>
      <c r="B10" t="s">
        <v>19</v>
      </c>
      <c r="C10" t="s">
        <v>8</v>
      </c>
      <c r="D10" s="5" t="s">
        <v>18</v>
      </c>
      <c r="E10" s="5">
        <v>2005</v>
      </c>
      <c r="F10" s="8">
        <v>0.010162037037037037</v>
      </c>
      <c r="G10" s="5">
        <v>17</v>
      </c>
      <c r="H10" s="13">
        <v>101.66</v>
      </c>
      <c r="I10" s="11">
        <f t="shared" si="0"/>
        <v>67.77108433734941</v>
      </c>
      <c r="J10" s="11">
        <f t="shared" si="1"/>
        <v>101.65662650602411</v>
      </c>
    </row>
    <row r="11" spans="1:10" ht="15">
      <c r="A11" s="6">
        <v>8</v>
      </c>
      <c r="B11" t="s">
        <v>22</v>
      </c>
      <c r="C11" t="s">
        <v>8</v>
      </c>
      <c r="D11" s="5" t="s">
        <v>18</v>
      </c>
      <c r="E11" s="5">
        <v>2005</v>
      </c>
      <c r="F11" s="8">
        <v>0.010636574074074074</v>
      </c>
      <c r="G11" s="5">
        <v>24</v>
      </c>
      <c r="H11" s="13">
        <v>92.39</v>
      </c>
      <c r="I11" s="11">
        <f t="shared" si="0"/>
        <v>61.59638554216866</v>
      </c>
      <c r="J11" s="11">
        <f t="shared" si="1"/>
        <v>92.39457831325299</v>
      </c>
    </row>
    <row r="12" spans="1:10" ht="15">
      <c r="A12" s="6">
        <v>9</v>
      </c>
      <c r="B12" t="s">
        <v>23</v>
      </c>
      <c r="C12" t="s">
        <v>8</v>
      </c>
      <c r="D12" s="5" t="s">
        <v>20</v>
      </c>
      <c r="E12" s="5">
        <v>2004</v>
      </c>
      <c r="F12" s="8">
        <v>0.011550925925925925</v>
      </c>
      <c r="G12" s="5">
        <v>28</v>
      </c>
      <c r="H12" s="13">
        <v>74.55</v>
      </c>
      <c r="I12" s="11">
        <f t="shared" si="0"/>
        <v>49.6987951807229</v>
      </c>
      <c r="J12" s="11">
        <f t="shared" si="1"/>
        <v>74.54819277108435</v>
      </c>
    </row>
    <row r="13" spans="1:10" ht="15">
      <c r="A13" s="6">
        <v>10</v>
      </c>
      <c r="B13" t="s">
        <v>24</v>
      </c>
      <c r="C13" t="s">
        <v>8</v>
      </c>
      <c r="D13" s="5" t="s">
        <v>9</v>
      </c>
      <c r="E13" s="5">
        <v>2003</v>
      </c>
      <c r="F13" s="8">
        <v>0.011782407407407406</v>
      </c>
      <c r="G13" s="5">
        <v>31</v>
      </c>
      <c r="H13" s="13">
        <v>70.03</v>
      </c>
      <c r="I13" s="11">
        <f t="shared" si="0"/>
        <v>46.68674698795181</v>
      </c>
      <c r="J13" s="11">
        <f t="shared" si="1"/>
        <v>70.03012048192771</v>
      </c>
    </row>
    <row r="14" spans="1:10" ht="15">
      <c r="A14" s="6">
        <v>11</v>
      </c>
      <c r="B14" t="s">
        <v>25</v>
      </c>
      <c r="C14" t="s">
        <v>8</v>
      </c>
      <c r="D14" s="5" t="s">
        <v>18</v>
      </c>
      <c r="E14" s="5">
        <v>2005</v>
      </c>
      <c r="F14" s="8">
        <v>0.013252314814814814</v>
      </c>
      <c r="G14" s="5">
        <v>35</v>
      </c>
      <c r="H14" s="13">
        <v>41.34</v>
      </c>
      <c r="I14" s="11">
        <f t="shared" si="0"/>
        <v>27.56024096385542</v>
      </c>
      <c r="J14" s="11">
        <f t="shared" si="1"/>
        <v>41.34036144578313</v>
      </c>
    </row>
    <row r="15" spans="1:10" ht="15">
      <c r="A15" s="6">
        <v>12</v>
      </c>
      <c r="B15" t="s">
        <v>26</v>
      </c>
      <c r="C15" t="s">
        <v>8</v>
      </c>
      <c r="D15" s="5" t="s">
        <v>20</v>
      </c>
      <c r="E15" s="5">
        <v>2003</v>
      </c>
      <c r="F15" s="8">
        <v>0.019270833333333334</v>
      </c>
      <c r="G15" s="5">
        <v>39</v>
      </c>
      <c r="H15" s="13">
        <v>0</v>
      </c>
      <c r="I15" s="11">
        <v>0</v>
      </c>
      <c r="J15" s="11">
        <f t="shared" si="1"/>
        <v>0</v>
      </c>
    </row>
    <row r="16" spans="1:10" ht="15">
      <c r="A16" s="6">
        <v>13</v>
      </c>
      <c r="B16" t="s">
        <v>27</v>
      </c>
      <c r="C16" t="s">
        <v>8</v>
      </c>
      <c r="D16" s="5" t="s">
        <v>18</v>
      </c>
      <c r="E16" s="5">
        <v>2005</v>
      </c>
      <c r="F16" s="8">
        <v>0.01940972222222222</v>
      </c>
      <c r="G16" s="5">
        <v>40</v>
      </c>
      <c r="H16" s="13">
        <v>0</v>
      </c>
      <c r="I16" s="11">
        <v>0</v>
      </c>
      <c r="J16" s="11">
        <f t="shared" si="1"/>
        <v>0</v>
      </c>
    </row>
    <row r="17" spans="1:10" ht="15">
      <c r="A17" s="6">
        <v>14</v>
      </c>
      <c r="B17" t="s">
        <v>28</v>
      </c>
      <c r="C17" t="s">
        <v>8</v>
      </c>
      <c r="D17" s="5" t="s">
        <v>18</v>
      </c>
      <c r="E17" s="5">
        <v>2004</v>
      </c>
      <c r="F17" s="8">
        <v>0.023923611111111114</v>
      </c>
      <c r="G17" s="5">
        <v>43</v>
      </c>
      <c r="H17" s="13">
        <v>0</v>
      </c>
      <c r="I17" s="11">
        <v>0</v>
      </c>
      <c r="J17" s="11">
        <f t="shared" si="1"/>
        <v>0</v>
      </c>
    </row>
    <row r="18" ht="15">
      <c r="H18"/>
    </row>
    <row r="19" spans="1:8" ht="15.75">
      <c r="A19" s="1" t="s">
        <v>109</v>
      </c>
      <c r="B19" t="s">
        <v>30</v>
      </c>
      <c r="H19"/>
    </row>
    <row r="20" spans="1:10" ht="15">
      <c r="A20" s="6">
        <v>1</v>
      </c>
      <c r="B20" t="s">
        <v>31</v>
      </c>
      <c r="C20" t="s">
        <v>32</v>
      </c>
      <c r="D20" s="5" t="s">
        <v>33</v>
      </c>
      <c r="E20" s="5">
        <v>2001</v>
      </c>
      <c r="F20" s="8">
        <v>0.008414351851851852</v>
      </c>
      <c r="G20" s="5">
        <v>1</v>
      </c>
      <c r="H20" s="13">
        <v>150</v>
      </c>
      <c r="I20" s="11">
        <f>200-F20/F$20*100</f>
        <v>100</v>
      </c>
      <c r="J20" s="11">
        <f>1.5*$I20</f>
        <v>150</v>
      </c>
    </row>
    <row r="21" spans="1:10" ht="15">
      <c r="A21" s="6">
        <v>2</v>
      </c>
      <c r="B21" t="s">
        <v>34</v>
      </c>
      <c r="C21" t="s">
        <v>8</v>
      </c>
      <c r="D21" s="5" t="s">
        <v>33</v>
      </c>
      <c r="E21" s="5">
        <v>2001</v>
      </c>
      <c r="F21" s="8">
        <v>0.008958333333333334</v>
      </c>
      <c r="G21" s="5">
        <v>2</v>
      </c>
      <c r="H21" s="13">
        <v>140.3</v>
      </c>
      <c r="I21" s="11">
        <f aca="true" t="shared" si="2" ref="I21:I31">200-F21/F$20*100</f>
        <v>93.53507565337</v>
      </c>
      <c r="J21" s="11">
        <f aca="true" t="shared" si="3" ref="J21:J33">1.5*$I21</f>
        <v>140.30261348005502</v>
      </c>
    </row>
    <row r="22" spans="1:10" ht="15">
      <c r="A22" s="6">
        <v>3</v>
      </c>
      <c r="B22" t="s">
        <v>35</v>
      </c>
      <c r="C22" t="s">
        <v>8</v>
      </c>
      <c r="D22" s="5" t="s">
        <v>33</v>
      </c>
      <c r="E22" s="5">
        <v>2001</v>
      </c>
      <c r="F22" s="8">
        <v>0.009351851851851853</v>
      </c>
      <c r="G22" s="5">
        <v>4</v>
      </c>
      <c r="H22" s="13">
        <v>133.29</v>
      </c>
      <c r="I22" s="11">
        <f t="shared" si="2"/>
        <v>88.8583218707015</v>
      </c>
      <c r="J22" s="11">
        <f t="shared" si="3"/>
        <v>133.28748280605225</v>
      </c>
    </row>
    <row r="23" spans="1:10" ht="15">
      <c r="A23" s="6">
        <v>4</v>
      </c>
      <c r="B23" t="s">
        <v>37</v>
      </c>
      <c r="C23" t="s">
        <v>8</v>
      </c>
      <c r="D23" s="5" t="s">
        <v>33</v>
      </c>
      <c r="E23" s="5">
        <v>2002</v>
      </c>
      <c r="F23" s="8">
        <v>0.009745370370370371</v>
      </c>
      <c r="G23" s="5">
        <v>6</v>
      </c>
      <c r="H23" s="13">
        <v>126.27</v>
      </c>
      <c r="I23" s="11">
        <f t="shared" si="2"/>
        <v>84.181568088033</v>
      </c>
      <c r="J23" s="11">
        <f t="shared" si="3"/>
        <v>126.2723521320495</v>
      </c>
    </row>
    <row r="24" spans="1:10" ht="15">
      <c r="A24" s="6">
        <v>5</v>
      </c>
      <c r="B24" t="s">
        <v>38</v>
      </c>
      <c r="C24" t="s">
        <v>8</v>
      </c>
      <c r="D24" s="5" t="s">
        <v>9</v>
      </c>
      <c r="E24" s="5">
        <v>2003</v>
      </c>
      <c r="F24" s="8">
        <v>0.01005787037037037</v>
      </c>
      <c r="G24" s="5">
        <v>8</v>
      </c>
      <c r="H24" s="13">
        <v>120.7</v>
      </c>
      <c r="I24" s="11">
        <f t="shared" si="2"/>
        <v>80.46767537826685</v>
      </c>
      <c r="J24" s="11">
        <f t="shared" si="3"/>
        <v>120.70151306740027</v>
      </c>
    </row>
    <row r="25" spans="1:10" ht="15">
      <c r="A25" s="6">
        <v>6</v>
      </c>
      <c r="B25" t="s">
        <v>39</v>
      </c>
      <c r="C25" t="s">
        <v>8</v>
      </c>
      <c r="D25" s="5" t="s">
        <v>33</v>
      </c>
      <c r="E25" s="5">
        <v>2001</v>
      </c>
      <c r="F25" s="8">
        <v>0.010243055555555556</v>
      </c>
      <c r="G25" s="5">
        <v>11</v>
      </c>
      <c r="H25" s="13">
        <v>117.4</v>
      </c>
      <c r="I25" s="11">
        <f t="shared" si="2"/>
        <v>78.26685006877578</v>
      </c>
      <c r="J25" s="11">
        <f t="shared" si="3"/>
        <v>117.40027510316366</v>
      </c>
    </row>
    <row r="26" spans="1:10" ht="15">
      <c r="A26" s="6">
        <v>7</v>
      </c>
      <c r="B26" t="s">
        <v>42</v>
      </c>
      <c r="C26" t="s">
        <v>8</v>
      </c>
      <c r="D26" s="5" t="s">
        <v>9</v>
      </c>
      <c r="E26" s="5">
        <v>2003</v>
      </c>
      <c r="F26" s="8">
        <v>0.011030092592592591</v>
      </c>
      <c r="G26" s="5">
        <v>20</v>
      </c>
      <c r="H26" s="13">
        <v>103.37</v>
      </c>
      <c r="I26" s="11">
        <f t="shared" si="2"/>
        <v>68.9133425034388</v>
      </c>
      <c r="J26" s="11">
        <f t="shared" si="3"/>
        <v>103.3700137551582</v>
      </c>
    </row>
    <row r="27" spans="1:10" ht="15">
      <c r="A27" s="6">
        <v>8</v>
      </c>
      <c r="B27" t="s">
        <v>43</v>
      </c>
      <c r="C27" t="s">
        <v>8</v>
      </c>
      <c r="D27" s="5" t="s">
        <v>9</v>
      </c>
      <c r="E27" s="5">
        <v>2001</v>
      </c>
      <c r="F27" s="8">
        <v>0.011111111111111112</v>
      </c>
      <c r="G27" s="5">
        <v>22</v>
      </c>
      <c r="H27" s="13">
        <v>101.93</v>
      </c>
      <c r="I27" s="11">
        <f t="shared" si="2"/>
        <v>67.95048143053643</v>
      </c>
      <c r="J27" s="11">
        <f t="shared" si="3"/>
        <v>101.92572214580464</v>
      </c>
    </row>
    <row r="28" spans="1:10" ht="15">
      <c r="A28" s="6">
        <v>9</v>
      </c>
      <c r="B28" t="s">
        <v>44</v>
      </c>
      <c r="C28" t="s">
        <v>8</v>
      </c>
      <c r="D28" s="5" t="s">
        <v>9</v>
      </c>
      <c r="E28" s="5">
        <v>2003</v>
      </c>
      <c r="F28" s="8">
        <v>0.011643518518518518</v>
      </c>
      <c r="G28" s="5">
        <v>25</v>
      </c>
      <c r="H28" s="13">
        <v>92.43</v>
      </c>
      <c r="I28" s="11">
        <f t="shared" si="2"/>
        <v>61.62310866574964</v>
      </c>
      <c r="J28" s="11">
        <f t="shared" si="3"/>
        <v>92.43466299862446</v>
      </c>
    </row>
    <row r="29" spans="1:10" ht="15">
      <c r="A29" s="6">
        <v>10</v>
      </c>
      <c r="B29" t="s">
        <v>45</v>
      </c>
      <c r="C29" t="s">
        <v>8</v>
      </c>
      <c r="D29" s="5" t="s">
        <v>33</v>
      </c>
      <c r="E29" s="5">
        <v>2002</v>
      </c>
      <c r="F29" s="8">
        <v>0.013032407407407407</v>
      </c>
      <c r="G29" s="5">
        <v>31</v>
      </c>
      <c r="H29" s="13">
        <v>67.68</v>
      </c>
      <c r="I29" s="11">
        <f t="shared" si="2"/>
        <v>45.1169188445667</v>
      </c>
      <c r="J29" s="11">
        <f t="shared" si="3"/>
        <v>67.67537826685005</v>
      </c>
    </row>
    <row r="30" spans="1:10" ht="15">
      <c r="A30" s="6">
        <v>11</v>
      </c>
      <c r="B30" t="s">
        <v>46</v>
      </c>
      <c r="C30" t="s">
        <v>8</v>
      </c>
      <c r="D30" s="5" t="s">
        <v>9</v>
      </c>
      <c r="E30" s="5">
        <v>2003</v>
      </c>
      <c r="F30" s="8">
        <v>0.014421296296296295</v>
      </c>
      <c r="G30" s="5">
        <v>35</v>
      </c>
      <c r="H30" s="13">
        <v>42.92</v>
      </c>
      <c r="I30" s="11">
        <f t="shared" si="2"/>
        <v>28.610729023383783</v>
      </c>
      <c r="J30" s="11">
        <f t="shared" si="3"/>
        <v>42.916093535075674</v>
      </c>
    </row>
    <row r="31" spans="1:10" ht="15">
      <c r="A31" s="6">
        <v>12</v>
      </c>
      <c r="B31" t="s">
        <v>47</v>
      </c>
      <c r="C31" t="s">
        <v>8</v>
      </c>
      <c r="D31" s="5" t="s">
        <v>9</v>
      </c>
      <c r="E31" s="5">
        <v>2003</v>
      </c>
      <c r="F31" s="8">
        <v>0.014780092592592595</v>
      </c>
      <c r="G31" s="5">
        <v>36</v>
      </c>
      <c r="H31" s="13">
        <v>36.52</v>
      </c>
      <c r="I31" s="11">
        <f t="shared" si="2"/>
        <v>24.346629986244807</v>
      </c>
      <c r="J31" s="11">
        <f t="shared" si="3"/>
        <v>36.51994497936721</v>
      </c>
    </row>
    <row r="32" spans="1:10" ht="15">
      <c r="A32" s="6">
        <v>13</v>
      </c>
      <c r="B32" t="s">
        <v>49</v>
      </c>
      <c r="C32" t="s">
        <v>8</v>
      </c>
      <c r="D32" s="5" t="s">
        <v>9</v>
      </c>
      <c r="E32" s="5">
        <v>2002</v>
      </c>
      <c r="F32" s="8">
        <v>0.019016203703703705</v>
      </c>
      <c r="G32" s="5">
        <v>39</v>
      </c>
      <c r="H32" s="13">
        <v>0</v>
      </c>
      <c r="I32" s="11">
        <v>0</v>
      </c>
      <c r="J32" s="11">
        <f t="shared" si="3"/>
        <v>0</v>
      </c>
    </row>
    <row r="33" spans="1:10" ht="15">
      <c r="A33" s="6">
        <v>14</v>
      </c>
      <c r="B33" t="s">
        <v>51</v>
      </c>
      <c r="C33" t="s">
        <v>8</v>
      </c>
      <c r="D33" s="5" t="s">
        <v>52</v>
      </c>
      <c r="E33" s="5">
        <v>2002</v>
      </c>
      <c r="F33" s="4" t="s">
        <v>29</v>
      </c>
      <c r="G33" s="4" t="s">
        <v>29</v>
      </c>
      <c r="H33" s="13">
        <v>0</v>
      </c>
      <c r="I33" s="11">
        <v>0</v>
      </c>
      <c r="J33" s="11">
        <f t="shared" si="3"/>
        <v>0</v>
      </c>
    </row>
    <row r="34" ht="15">
      <c r="H34"/>
    </row>
    <row r="35" spans="1:8" ht="15.75">
      <c r="A35" s="1" t="s">
        <v>113</v>
      </c>
      <c r="B35" t="s">
        <v>53</v>
      </c>
      <c r="H35"/>
    </row>
    <row r="36" spans="1:10" ht="15">
      <c r="A36" s="6">
        <v>1</v>
      </c>
      <c r="B36" t="s">
        <v>54</v>
      </c>
      <c r="C36" t="s">
        <v>11</v>
      </c>
      <c r="D36" s="5" t="s">
        <v>33</v>
      </c>
      <c r="E36" s="5">
        <v>2000</v>
      </c>
      <c r="F36" s="8">
        <v>0.01025462962962963</v>
      </c>
      <c r="G36" s="5">
        <v>1</v>
      </c>
      <c r="H36" s="13">
        <v>150</v>
      </c>
      <c r="I36" s="11">
        <f>200-F36/F$36*100</f>
        <v>100</v>
      </c>
      <c r="J36" s="11">
        <f>1.5*$I36</f>
        <v>150</v>
      </c>
    </row>
    <row r="37" spans="1:10" ht="15">
      <c r="A37" s="6">
        <v>2</v>
      </c>
      <c r="B37" t="s">
        <v>57</v>
      </c>
      <c r="C37" t="s">
        <v>8</v>
      </c>
      <c r="D37" s="5" t="s">
        <v>55</v>
      </c>
      <c r="E37" s="5">
        <v>1997</v>
      </c>
      <c r="F37" s="8">
        <v>0.01105324074074074</v>
      </c>
      <c r="G37" s="5">
        <v>6</v>
      </c>
      <c r="H37" s="13">
        <v>138.32</v>
      </c>
      <c r="I37" s="11">
        <f>200-F37/F$36*100</f>
        <v>92.21218961625281</v>
      </c>
      <c r="J37" s="11">
        <f>1.5*$I37</f>
        <v>138.31828442437921</v>
      </c>
    </row>
    <row r="38" ht="15">
      <c r="H38"/>
    </row>
    <row r="39" spans="1:8" ht="15.75">
      <c r="A39" s="1" t="s">
        <v>112</v>
      </c>
      <c r="B39" t="s">
        <v>59</v>
      </c>
      <c r="H39"/>
    </row>
    <row r="40" spans="1:10" ht="15">
      <c r="A40" s="6">
        <v>1</v>
      </c>
      <c r="B40" t="s">
        <v>60</v>
      </c>
      <c r="C40" t="s">
        <v>16</v>
      </c>
      <c r="D40" s="5" t="s">
        <v>9</v>
      </c>
      <c r="E40" s="5">
        <v>2003</v>
      </c>
      <c r="F40" s="8">
        <v>0.00769675925925926</v>
      </c>
      <c r="G40" s="5">
        <v>1</v>
      </c>
      <c r="H40" s="13">
        <v>150</v>
      </c>
      <c r="I40" s="11">
        <f>200-F40/F$40*100</f>
        <v>100</v>
      </c>
      <c r="J40" s="11">
        <f>1.5*$I40</f>
        <v>150</v>
      </c>
    </row>
    <row r="41" spans="1:10" ht="15">
      <c r="A41" s="6">
        <v>2</v>
      </c>
      <c r="B41" t="s">
        <v>62</v>
      </c>
      <c r="C41" t="s">
        <v>8</v>
      </c>
      <c r="D41" s="5" t="s">
        <v>9</v>
      </c>
      <c r="E41" s="5">
        <v>2003</v>
      </c>
      <c r="F41" s="8">
        <v>0.008749999999999999</v>
      </c>
      <c r="G41" s="5">
        <v>6</v>
      </c>
      <c r="H41" s="13">
        <v>129.47</v>
      </c>
      <c r="I41" s="11">
        <f aca="true" t="shared" si="4" ref="I41:I58">200-F41/F$40*100</f>
        <v>86.31578947368423</v>
      </c>
      <c r="J41" s="11">
        <f aca="true" t="shared" si="5" ref="J41:J61">1.5*$I41</f>
        <v>129.47368421052636</v>
      </c>
    </row>
    <row r="42" spans="1:10" ht="15">
      <c r="A42" s="6">
        <v>3</v>
      </c>
      <c r="B42" t="s">
        <v>63</v>
      </c>
      <c r="C42" t="s">
        <v>8</v>
      </c>
      <c r="D42" s="5" t="s">
        <v>20</v>
      </c>
      <c r="E42" s="5">
        <v>2004</v>
      </c>
      <c r="F42" s="8">
        <v>0.00912037037037037</v>
      </c>
      <c r="G42" s="5">
        <v>9</v>
      </c>
      <c r="H42" s="13">
        <v>122.26</v>
      </c>
      <c r="I42" s="11">
        <f t="shared" si="4"/>
        <v>81.50375939849626</v>
      </c>
      <c r="J42" s="11">
        <f t="shared" si="5"/>
        <v>122.25563909774439</v>
      </c>
    </row>
    <row r="43" spans="1:10" ht="15">
      <c r="A43" s="6">
        <v>4</v>
      </c>
      <c r="B43" t="s">
        <v>64</v>
      </c>
      <c r="C43" t="s">
        <v>8</v>
      </c>
      <c r="D43" s="5" t="s">
        <v>21</v>
      </c>
      <c r="E43" s="5">
        <v>2003</v>
      </c>
      <c r="F43" s="8">
        <v>0.009363425925925926</v>
      </c>
      <c r="G43" s="5">
        <v>12</v>
      </c>
      <c r="H43" s="13">
        <v>117.52</v>
      </c>
      <c r="I43" s="11">
        <f t="shared" si="4"/>
        <v>78.34586466165415</v>
      </c>
      <c r="J43" s="11">
        <f t="shared" si="5"/>
        <v>117.51879699248121</v>
      </c>
    </row>
    <row r="44" spans="1:10" ht="15">
      <c r="A44" s="6">
        <v>5</v>
      </c>
      <c r="B44" t="s">
        <v>65</v>
      </c>
      <c r="C44" t="s">
        <v>8</v>
      </c>
      <c r="D44" s="5" t="s">
        <v>18</v>
      </c>
      <c r="E44" s="5">
        <v>2004</v>
      </c>
      <c r="F44" s="8">
        <v>0.009525462962962963</v>
      </c>
      <c r="G44" s="5">
        <v>14</v>
      </c>
      <c r="H44" s="13">
        <v>114.36</v>
      </c>
      <c r="I44" s="11">
        <f t="shared" si="4"/>
        <v>76.24060150375942</v>
      </c>
      <c r="J44" s="11">
        <f t="shared" si="5"/>
        <v>114.36090225563913</v>
      </c>
    </row>
    <row r="45" spans="1:10" ht="15">
      <c r="A45" s="6">
        <v>6</v>
      </c>
      <c r="B45" t="s">
        <v>66</v>
      </c>
      <c r="C45" t="s">
        <v>8</v>
      </c>
      <c r="D45" s="5" t="s">
        <v>21</v>
      </c>
      <c r="E45" s="5">
        <v>2004</v>
      </c>
      <c r="F45" s="8">
        <v>0.009965277777777778</v>
      </c>
      <c r="G45" s="5">
        <v>20</v>
      </c>
      <c r="H45" s="13">
        <v>105.79</v>
      </c>
      <c r="I45" s="11">
        <f t="shared" si="4"/>
        <v>70.5263157894737</v>
      </c>
      <c r="J45" s="11">
        <f t="shared" si="5"/>
        <v>105.78947368421055</v>
      </c>
    </row>
    <row r="46" spans="1:10" ht="15">
      <c r="A46" s="6">
        <v>7</v>
      </c>
      <c r="B46" t="s">
        <v>67</v>
      </c>
      <c r="C46" t="s">
        <v>8</v>
      </c>
      <c r="D46" s="5" t="s">
        <v>9</v>
      </c>
      <c r="E46" s="5">
        <v>2004</v>
      </c>
      <c r="F46" s="8">
        <v>0.010034722222222221</v>
      </c>
      <c r="G46" s="5">
        <v>21</v>
      </c>
      <c r="H46" s="13">
        <v>104.44</v>
      </c>
      <c r="I46" s="11">
        <f t="shared" si="4"/>
        <v>69.62406015037595</v>
      </c>
      <c r="J46" s="11">
        <f t="shared" si="5"/>
        <v>104.43609022556393</v>
      </c>
    </row>
    <row r="47" spans="1:10" ht="15">
      <c r="A47" s="6">
        <v>8</v>
      </c>
      <c r="B47" t="s">
        <v>68</v>
      </c>
      <c r="C47" t="s">
        <v>8</v>
      </c>
      <c r="D47" s="5" t="s">
        <v>9</v>
      </c>
      <c r="E47" s="5">
        <v>2004</v>
      </c>
      <c r="F47" s="8">
        <v>0.010405092592592593</v>
      </c>
      <c r="G47" s="5">
        <v>24</v>
      </c>
      <c r="H47" s="13">
        <v>97.22</v>
      </c>
      <c r="I47" s="11">
        <f t="shared" si="4"/>
        <v>64.81203007518798</v>
      </c>
      <c r="J47" s="11">
        <f t="shared" si="5"/>
        <v>97.21804511278197</v>
      </c>
    </row>
    <row r="48" spans="1:10" ht="15">
      <c r="A48" s="6">
        <v>9</v>
      </c>
      <c r="B48" t="s">
        <v>69</v>
      </c>
      <c r="C48" t="s">
        <v>8</v>
      </c>
      <c r="D48" s="5" t="s">
        <v>9</v>
      </c>
      <c r="E48" s="5">
        <v>2003</v>
      </c>
      <c r="F48" s="8">
        <v>0.01056712962962963</v>
      </c>
      <c r="G48" s="5">
        <v>25</v>
      </c>
      <c r="H48" s="13">
        <v>94.06</v>
      </c>
      <c r="I48" s="11">
        <f t="shared" si="4"/>
        <v>62.70676691729324</v>
      </c>
      <c r="J48" s="11">
        <f t="shared" si="5"/>
        <v>94.06015037593986</v>
      </c>
    </row>
    <row r="49" spans="1:10" ht="15">
      <c r="A49" s="6">
        <v>10</v>
      </c>
      <c r="B49" t="s">
        <v>70</v>
      </c>
      <c r="C49" t="s">
        <v>8</v>
      </c>
      <c r="D49" s="5" t="s">
        <v>9</v>
      </c>
      <c r="E49" s="5">
        <v>2003</v>
      </c>
      <c r="F49" s="8">
        <v>0.010798611111111111</v>
      </c>
      <c r="G49" s="5">
        <v>26</v>
      </c>
      <c r="H49" s="13">
        <v>89.55</v>
      </c>
      <c r="I49" s="11">
        <f t="shared" si="4"/>
        <v>59.69924812030075</v>
      </c>
      <c r="J49" s="11">
        <f t="shared" si="5"/>
        <v>89.54887218045113</v>
      </c>
    </row>
    <row r="50" spans="1:10" ht="15">
      <c r="A50" s="6">
        <v>11</v>
      </c>
      <c r="B50" t="s">
        <v>71</v>
      </c>
      <c r="C50" t="s">
        <v>8</v>
      </c>
      <c r="D50" s="5" t="s">
        <v>21</v>
      </c>
      <c r="E50" s="5">
        <v>2004</v>
      </c>
      <c r="F50" s="8">
        <v>0.010833333333333334</v>
      </c>
      <c r="G50" s="5">
        <v>27</v>
      </c>
      <c r="H50" s="13">
        <v>88.87</v>
      </c>
      <c r="I50" s="11">
        <f t="shared" si="4"/>
        <v>59.24812030075188</v>
      </c>
      <c r="J50" s="11">
        <f t="shared" si="5"/>
        <v>88.87218045112782</v>
      </c>
    </row>
    <row r="51" spans="1:10" ht="15">
      <c r="A51" s="6">
        <v>12</v>
      </c>
      <c r="B51" t="s">
        <v>72</v>
      </c>
      <c r="C51" t="s">
        <v>8</v>
      </c>
      <c r="D51" s="5" t="s">
        <v>20</v>
      </c>
      <c r="E51" s="5">
        <v>2004</v>
      </c>
      <c r="F51" s="8">
        <v>0.01091435185185185</v>
      </c>
      <c r="G51" s="5">
        <v>31</v>
      </c>
      <c r="H51" s="13">
        <v>87.29</v>
      </c>
      <c r="I51" s="11">
        <f t="shared" si="4"/>
        <v>58.19548872180454</v>
      </c>
      <c r="J51" s="11">
        <f t="shared" si="5"/>
        <v>87.2932330827068</v>
      </c>
    </row>
    <row r="52" spans="1:10" ht="15">
      <c r="A52" s="6">
        <v>13</v>
      </c>
      <c r="B52" t="s">
        <v>73</v>
      </c>
      <c r="C52" t="s">
        <v>8</v>
      </c>
      <c r="D52" s="5" t="s">
        <v>52</v>
      </c>
      <c r="E52" s="5">
        <v>2005</v>
      </c>
      <c r="F52" s="8">
        <v>0.011527777777777777</v>
      </c>
      <c r="G52" s="5">
        <v>35</v>
      </c>
      <c r="H52" s="13">
        <v>75.34</v>
      </c>
      <c r="I52" s="11">
        <f t="shared" si="4"/>
        <v>50.22556390977445</v>
      </c>
      <c r="J52" s="11">
        <f t="shared" si="5"/>
        <v>75.33834586466168</v>
      </c>
    </row>
    <row r="53" spans="1:10" ht="15">
      <c r="A53" s="6">
        <v>14</v>
      </c>
      <c r="B53" t="s">
        <v>74</v>
      </c>
      <c r="C53" t="s">
        <v>8</v>
      </c>
      <c r="D53" s="5" t="s">
        <v>20</v>
      </c>
      <c r="E53" s="5">
        <v>2004</v>
      </c>
      <c r="F53" s="8">
        <v>0.011805555555555555</v>
      </c>
      <c r="G53" s="5">
        <v>37</v>
      </c>
      <c r="H53" s="13">
        <v>69.92</v>
      </c>
      <c r="I53" s="11">
        <f t="shared" si="4"/>
        <v>46.61654135338347</v>
      </c>
      <c r="J53" s="11">
        <f t="shared" si="5"/>
        <v>69.9248120300752</v>
      </c>
    </row>
    <row r="54" spans="1:10" ht="15">
      <c r="A54" s="6">
        <v>15</v>
      </c>
      <c r="B54" t="s">
        <v>75</v>
      </c>
      <c r="C54" t="s">
        <v>8</v>
      </c>
      <c r="D54" s="5" t="s">
        <v>18</v>
      </c>
      <c r="E54" s="5">
        <v>2005</v>
      </c>
      <c r="F54" s="8">
        <v>0.012106481481481482</v>
      </c>
      <c r="G54" s="5">
        <v>38</v>
      </c>
      <c r="H54" s="13">
        <v>64.06</v>
      </c>
      <c r="I54" s="11">
        <f t="shared" si="4"/>
        <v>42.70676691729324</v>
      </c>
      <c r="J54" s="11">
        <f t="shared" si="5"/>
        <v>64.06015037593986</v>
      </c>
    </row>
    <row r="55" spans="1:10" ht="15">
      <c r="A55" s="6">
        <v>16</v>
      </c>
      <c r="B55" t="s">
        <v>76</v>
      </c>
      <c r="C55" t="s">
        <v>8</v>
      </c>
      <c r="D55" s="5" t="s">
        <v>21</v>
      </c>
      <c r="E55" s="5">
        <v>2004</v>
      </c>
      <c r="F55" s="8">
        <v>0.013171296296296294</v>
      </c>
      <c r="G55" s="5">
        <v>41</v>
      </c>
      <c r="H55" s="13">
        <v>43.31</v>
      </c>
      <c r="I55" s="11">
        <f t="shared" si="4"/>
        <v>28.87218045112786</v>
      </c>
      <c r="J55" s="11">
        <f t="shared" si="5"/>
        <v>43.30827067669179</v>
      </c>
    </row>
    <row r="56" spans="1:10" ht="15">
      <c r="A56" s="6">
        <v>17</v>
      </c>
      <c r="B56" t="s">
        <v>77</v>
      </c>
      <c r="C56" t="s">
        <v>8</v>
      </c>
      <c r="D56" s="5" t="s">
        <v>9</v>
      </c>
      <c r="E56" s="5">
        <v>2004</v>
      </c>
      <c r="F56" s="8">
        <v>0.013379629629629628</v>
      </c>
      <c r="G56" s="5">
        <v>44</v>
      </c>
      <c r="H56" s="13">
        <v>39.25</v>
      </c>
      <c r="I56" s="11">
        <f t="shared" si="4"/>
        <v>26.165413533834624</v>
      </c>
      <c r="J56" s="11">
        <f t="shared" si="5"/>
        <v>39.248120300751935</v>
      </c>
    </row>
    <row r="57" spans="1:10" ht="15">
      <c r="A57" s="6">
        <v>18</v>
      </c>
      <c r="B57" t="s">
        <v>78</v>
      </c>
      <c r="C57" t="s">
        <v>8</v>
      </c>
      <c r="D57" s="5" t="s">
        <v>79</v>
      </c>
      <c r="E57" s="5">
        <v>2005</v>
      </c>
      <c r="F57" s="8">
        <v>0.014097222222222221</v>
      </c>
      <c r="G57" s="5">
        <v>47</v>
      </c>
      <c r="H57" s="13">
        <v>25.26</v>
      </c>
      <c r="I57" s="11">
        <f t="shared" si="4"/>
        <v>16.84210526315792</v>
      </c>
      <c r="J57" s="11">
        <f t="shared" si="5"/>
        <v>25.263157894736878</v>
      </c>
    </row>
    <row r="58" spans="1:10" ht="15">
      <c r="A58" s="6">
        <v>19</v>
      </c>
      <c r="B58" t="s">
        <v>80</v>
      </c>
      <c r="C58" t="s">
        <v>8</v>
      </c>
      <c r="D58" s="5" t="s">
        <v>18</v>
      </c>
      <c r="E58" s="5">
        <v>2005</v>
      </c>
      <c r="F58" s="8">
        <v>0.014907407407407406</v>
      </c>
      <c r="G58" s="5">
        <v>50</v>
      </c>
      <c r="H58" s="13">
        <v>9.47</v>
      </c>
      <c r="I58" s="11">
        <f t="shared" si="4"/>
        <v>6.315789473684248</v>
      </c>
      <c r="J58" s="11">
        <f t="shared" si="5"/>
        <v>9.473684210526372</v>
      </c>
    </row>
    <row r="59" spans="1:10" ht="15">
      <c r="A59" s="6">
        <v>20</v>
      </c>
      <c r="B59" t="s">
        <v>81</v>
      </c>
      <c r="C59" t="s">
        <v>8</v>
      </c>
      <c r="D59" s="5" t="s">
        <v>52</v>
      </c>
      <c r="E59" s="5">
        <v>2005</v>
      </c>
      <c r="F59" s="8">
        <v>0.016087962962962964</v>
      </c>
      <c r="G59" s="5">
        <v>53</v>
      </c>
      <c r="H59" s="13">
        <v>0</v>
      </c>
      <c r="I59" s="11">
        <v>0</v>
      </c>
      <c r="J59" s="11">
        <f t="shared" si="5"/>
        <v>0</v>
      </c>
    </row>
    <row r="60" spans="1:10" ht="15">
      <c r="A60" s="6">
        <v>21</v>
      </c>
      <c r="B60" t="s">
        <v>82</v>
      </c>
      <c r="C60" t="s">
        <v>8</v>
      </c>
      <c r="D60" s="5" t="s">
        <v>21</v>
      </c>
      <c r="E60" s="5">
        <v>2004</v>
      </c>
      <c r="F60" s="8">
        <v>0.03399305555555556</v>
      </c>
      <c r="G60" s="5">
        <v>60</v>
      </c>
      <c r="H60" s="13">
        <v>0</v>
      </c>
      <c r="I60" s="11">
        <v>0</v>
      </c>
      <c r="J60" s="11">
        <f t="shared" si="5"/>
        <v>0</v>
      </c>
    </row>
    <row r="61" spans="1:10" ht="15">
      <c r="A61" s="6">
        <v>22</v>
      </c>
      <c r="B61" t="s">
        <v>83</v>
      </c>
      <c r="C61" t="s">
        <v>8</v>
      </c>
      <c r="D61" s="5" t="s">
        <v>9</v>
      </c>
      <c r="E61" s="5">
        <v>2004</v>
      </c>
      <c r="F61" s="4" t="s">
        <v>29</v>
      </c>
      <c r="G61" s="4" t="s">
        <v>29</v>
      </c>
      <c r="H61" s="13">
        <v>0</v>
      </c>
      <c r="I61" s="11">
        <v>0</v>
      </c>
      <c r="J61" s="11">
        <f t="shared" si="5"/>
        <v>0</v>
      </c>
    </row>
    <row r="62" ht="15">
      <c r="H62"/>
    </row>
    <row r="63" spans="1:8" ht="15.75">
      <c r="A63" s="1" t="s">
        <v>111</v>
      </c>
      <c r="B63" t="s">
        <v>84</v>
      </c>
      <c r="H63"/>
    </row>
    <row r="64" spans="1:10" ht="15">
      <c r="A64" s="6">
        <v>1</v>
      </c>
      <c r="B64" t="s">
        <v>85</v>
      </c>
      <c r="C64" t="s">
        <v>36</v>
      </c>
      <c r="D64" s="5" t="s">
        <v>33</v>
      </c>
      <c r="E64" s="5">
        <v>2001</v>
      </c>
      <c r="F64" s="8">
        <v>0.007847222222222222</v>
      </c>
      <c r="G64" s="5">
        <v>1</v>
      </c>
      <c r="H64" s="13">
        <v>150</v>
      </c>
      <c r="I64" s="11">
        <f>200-F64/F$64*100</f>
        <v>100</v>
      </c>
      <c r="J64" s="11">
        <f>1.5*$I64</f>
        <v>150</v>
      </c>
    </row>
    <row r="65" spans="1:10" ht="15">
      <c r="A65" s="6">
        <v>2</v>
      </c>
      <c r="B65" t="s">
        <v>86</v>
      </c>
      <c r="C65" t="s">
        <v>8</v>
      </c>
      <c r="D65" s="5" t="s">
        <v>33</v>
      </c>
      <c r="E65" s="5">
        <v>2001</v>
      </c>
      <c r="F65" s="8">
        <v>0.008541666666666668</v>
      </c>
      <c r="G65" s="5">
        <v>6</v>
      </c>
      <c r="H65" s="13">
        <v>136.73</v>
      </c>
      <c r="I65" s="11">
        <f aca="true" t="shared" si="6" ref="I65:I73">200-F65/F$64*100</f>
        <v>91.1504424778761</v>
      </c>
      <c r="J65" s="11">
        <f aca="true" t="shared" si="7" ref="J65:J75">1.5*$I65</f>
        <v>136.72566371681415</v>
      </c>
    </row>
    <row r="66" spans="1:10" ht="15">
      <c r="A66" s="6">
        <v>3</v>
      </c>
      <c r="B66" t="s">
        <v>87</v>
      </c>
      <c r="C66" t="s">
        <v>8</v>
      </c>
      <c r="D66" s="5" t="s">
        <v>9</v>
      </c>
      <c r="E66" s="5">
        <v>2002</v>
      </c>
      <c r="F66" s="8">
        <v>0.008657407407407407</v>
      </c>
      <c r="G66" s="5">
        <v>10</v>
      </c>
      <c r="H66" s="13">
        <v>134.51</v>
      </c>
      <c r="I66" s="11">
        <f t="shared" si="6"/>
        <v>89.67551622418878</v>
      </c>
      <c r="J66" s="11">
        <f t="shared" si="7"/>
        <v>134.5132743362832</v>
      </c>
    </row>
    <row r="67" spans="1:10" ht="15">
      <c r="A67" s="6">
        <v>4</v>
      </c>
      <c r="B67" t="s">
        <v>88</v>
      </c>
      <c r="C67" t="s">
        <v>8</v>
      </c>
      <c r="D67" s="5" t="s">
        <v>9</v>
      </c>
      <c r="E67" s="5">
        <v>2002</v>
      </c>
      <c r="F67" s="8">
        <v>0.009305555555555555</v>
      </c>
      <c r="G67" s="5">
        <v>17</v>
      </c>
      <c r="H67" s="13">
        <v>122.12</v>
      </c>
      <c r="I67" s="11">
        <f t="shared" si="6"/>
        <v>81.41592920353983</v>
      </c>
      <c r="J67" s="11">
        <f t="shared" si="7"/>
        <v>122.12389380530975</v>
      </c>
    </row>
    <row r="68" spans="1:10" ht="15">
      <c r="A68" s="6">
        <v>5</v>
      </c>
      <c r="B68" t="s">
        <v>89</v>
      </c>
      <c r="C68" t="s">
        <v>8</v>
      </c>
      <c r="D68" s="5" t="s">
        <v>20</v>
      </c>
      <c r="E68" s="5">
        <v>2002</v>
      </c>
      <c r="F68" s="8">
        <v>0.009537037037037037</v>
      </c>
      <c r="G68" s="5">
        <v>20</v>
      </c>
      <c r="H68" s="13">
        <v>117.7</v>
      </c>
      <c r="I68" s="11">
        <f t="shared" si="6"/>
        <v>78.4660766961652</v>
      </c>
      <c r="J68" s="11">
        <f t="shared" si="7"/>
        <v>117.6991150442478</v>
      </c>
    </row>
    <row r="69" spans="1:10" ht="15">
      <c r="A69" s="6">
        <v>6</v>
      </c>
      <c r="B69" t="s">
        <v>90</v>
      </c>
      <c r="C69" t="s">
        <v>8</v>
      </c>
      <c r="D69" s="5" t="s">
        <v>9</v>
      </c>
      <c r="E69" s="5">
        <v>2002</v>
      </c>
      <c r="F69" s="8">
        <v>0.009895833333333333</v>
      </c>
      <c r="G69" s="5">
        <v>24</v>
      </c>
      <c r="H69" s="13">
        <v>110.84</v>
      </c>
      <c r="I69" s="11">
        <f t="shared" si="6"/>
        <v>73.89380530973453</v>
      </c>
      <c r="J69" s="11">
        <f t="shared" si="7"/>
        <v>110.84070796460179</v>
      </c>
    </row>
    <row r="70" spans="1:10" ht="15">
      <c r="A70" s="6">
        <v>7</v>
      </c>
      <c r="B70" t="s">
        <v>92</v>
      </c>
      <c r="C70" t="s">
        <v>8</v>
      </c>
      <c r="D70" s="5" t="s">
        <v>9</v>
      </c>
      <c r="E70" s="5">
        <v>2003</v>
      </c>
      <c r="F70" s="8">
        <v>0.01068287037037037</v>
      </c>
      <c r="G70" s="5">
        <v>31</v>
      </c>
      <c r="H70" s="13">
        <v>95.8</v>
      </c>
      <c r="I70" s="11">
        <f t="shared" si="6"/>
        <v>63.86430678466078</v>
      </c>
      <c r="J70" s="11">
        <f t="shared" si="7"/>
        <v>95.79646017699118</v>
      </c>
    </row>
    <row r="71" spans="1:10" ht="15">
      <c r="A71" s="6">
        <v>8</v>
      </c>
      <c r="B71" t="s">
        <v>93</v>
      </c>
      <c r="C71" t="s">
        <v>8</v>
      </c>
      <c r="D71" s="5" t="s">
        <v>9</v>
      </c>
      <c r="E71" s="5">
        <v>2002</v>
      </c>
      <c r="F71" s="8">
        <v>0.01091435185185185</v>
      </c>
      <c r="G71" s="5">
        <v>35</v>
      </c>
      <c r="H71" s="13">
        <v>91.37</v>
      </c>
      <c r="I71" s="11">
        <f t="shared" si="6"/>
        <v>60.914454277286154</v>
      </c>
      <c r="J71" s="11">
        <f t="shared" si="7"/>
        <v>91.37168141592923</v>
      </c>
    </row>
    <row r="72" spans="1:10" ht="15">
      <c r="A72" s="6">
        <v>9</v>
      </c>
      <c r="B72" t="s">
        <v>94</v>
      </c>
      <c r="C72" t="s">
        <v>8</v>
      </c>
      <c r="D72" s="5" t="s">
        <v>9</v>
      </c>
      <c r="E72" s="5">
        <v>2002</v>
      </c>
      <c r="F72" s="8">
        <v>0.012152777777777778</v>
      </c>
      <c r="G72" s="5">
        <v>42</v>
      </c>
      <c r="H72" s="13">
        <v>67.7</v>
      </c>
      <c r="I72" s="11">
        <f t="shared" si="6"/>
        <v>45.13274336283186</v>
      </c>
      <c r="J72" s="11">
        <f t="shared" si="7"/>
        <v>67.69911504424779</v>
      </c>
    </row>
    <row r="73" spans="1:10" ht="15">
      <c r="A73" s="6">
        <v>10</v>
      </c>
      <c r="B73" t="s">
        <v>96</v>
      </c>
      <c r="C73" t="s">
        <v>8</v>
      </c>
      <c r="D73" s="5" t="s">
        <v>20</v>
      </c>
      <c r="E73" s="5">
        <v>2002</v>
      </c>
      <c r="F73" s="8">
        <v>0.013969907407407408</v>
      </c>
      <c r="G73" s="5">
        <v>48</v>
      </c>
      <c r="H73" s="13">
        <v>32.96</v>
      </c>
      <c r="I73" s="11">
        <f t="shared" si="6"/>
        <v>21.976401179941007</v>
      </c>
      <c r="J73" s="11">
        <f t="shared" si="7"/>
        <v>32.96460176991151</v>
      </c>
    </row>
    <row r="74" spans="1:10" ht="15">
      <c r="A74" s="6">
        <v>11</v>
      </c>
      <c r="B74" t="s">
        <v>97</v>
      </c>
      <c r="C74" t="s">
        <v>8</v>
      </c>
      <c r="D74" s="5" t="s">
        <v>33</v>
      </c>
      <c r="E74" s="5">
        <v>2002</v>
      </c>
      <c r="F74" s="4" t="s">
        <v>29</v>
      </c>
      <c r="G74" s="4" t="s">
        <v>29</v>
      </c>
      <c r="H74" s="13">
        <v>0</v>
      </c>
      <c r="I74" s="11">
        <v>0</v>
      </c>
      <c r="J74" s="11">
        <f t="shared" si="7"/>
        <v>0</v>
      </c>
    </row>
    <row r="75" spans="1:10" ht="15">
      <c r="A75" s="6">
        <v>12</v>
      </c>
      <c r="B75" t="s">
        <v>98</v>
      </c>
      <c r="C75" t="s">
        <v>8</v>
      </c>
      <c r="D75" s="5" t="s">
        <v>33</v>
      </c>
      <c r="E75" s="5">
        <v>2001</v>
      </c>
      <c r="F75" s="4" t="s">
        <v>29</v>
      </c>
      <c r="G75" s="4" t="s">
        <v>29</v>
      </c>
      <c r="H75" s="13">
        <v>0</v>
      </c>
      <c r="I75" s="11">
        <v>0</v>
      </c>
      <c r="J75" s="11">
        <f t="shared" si="7"/>
        <v>0</v>
      </c>
    </row>
    <row r="76" ht="15">
      <c r="H76"/>
    </row>
    <row r="77" ht="15">
      <c r="H77"/>
    </row>
    <row r="78" spans="1:8" ht="15.75">
      <c r="A78" s="1" t="s">
        <v>110</v>
      </c>
      <c r="B78" t="s">
        <v>99</v>
      </c>
      <c r="H78"/>
    </row>
    <row r="79" spans="1:10" ht="15">
      <c r="A79" s="6">
        <v>1</v>
      </c>
      <c r="B79" t="s">
        <v>100</v>
      </c>
      <c r="C79" t="s">
        <v>8</v>
      </c>
      <c r="D79" s="5" t="s">
        <v>55</v>
      </c>
      <c r="E79" s="5">
        <v>1997</v>
      </c>
      <c r="F79" s="8">
        <v>0.010324074074074074</v>
      </c>
      <c r="G79" s="5">
        <v>1</v>
      </c>
      <c r="H79" s="13">
        <v>150</v>
      </c>
      <c r="I79" s="11">
        <f>200-F79/F$79*100</f>
        <v>100</v>
      </c>
      <c r="J79" s="11">
        <f>1.5*$I79</f>
        <v>150</v>
      </c>
    </row>
    <row r="80" spans="1:10" ht="15">
      <c r="A80" s="6">
        <v>2</v>
      </c>
      <c r="B80" t="s">
        <v>101</v>
      </c>
      <c r="C80" t="s">
        <v>8</v>
      </c>
      <c r="D80" s="5" t="s">
        <v>55</v>
      </c>
      <c r="E80" s="5">
        <v>1997</v>
      </c>
      <c r="F80" s="8">
        <v>0.010486111111111111</v>
      </c>
      <c r="G80" s="5">
        <v>2</v>
      </c>
      <c r="H80" s="13">
        <v>147.65</v>
      </c>
      <c r="I80" s="11">
        <f aca="true" t="shared" si="8" ref="I80:I86">200-F80/F$79*100</f>
        <v>98.43049327354261</v>
      </c>
      <c r="J80" s="11">
        <f aca="true" t="shared" si="9" ref="J80:J86">1.5*$I80</f>
        <v>147.64573991031392</v>
      </c>
    </row>
    <row r="81" spans="1:10" ht="15">
      <c r="A81" s="6">
        <v>3</v>
      </c>
      <c r="B81" t="s">
        <v>103</v>
      </c>
      <c r="C81" t="s">
        <v>8</v>
      </c>
      <c r="D81" s="5" t="s">
        <v>55</v>
      </c>
      <c r="E81" s="5">
        <v>1999</v>
      </c>
      <c r="F81" s="8">
        <v>0.011504629629629629</v>
      </c>
      <c r="G81" s="5">
        <v>8</v>
      </c>
      <c r="H81" s="13">
        <v>132.85</v>
      </c>
      <c r="I81" s="11">
        <f t="shared" si="8"/>
        <v>88.56502242152466</v>
      </c>
      <c r="J81" s="11">
        <f t="shared" si="9"/>
        <v>132.847533632287</v>
      </c>
    </row>
    <row r="82" spans="1:10" ht="15">
      <c r="A82" s="6">
        <v>4</v>
      </c>
      <c r="B82" t="s">
        <v>104</v>
      </c>
      <c r="C82" t="s">
        <v>8</v>
      </c>
      <c r="D82" s="5" t="s">
        <v>33</v>
      </c>
      <c r="E82" s="5">
        <v>2000</v>
      </c>
      <c r="F82" s="8">
        <v>0.012210648148148146</v>
      </c>
      <c r="G82" s="5">
        <v>16</v>
      </c>
      <c r="H82" s="13">
        <v>122.59</v>
      </c>
      <c r="I82" s="11">
        <f t="shared" si="8"/>
        <v>81.72645739910315</v>
      </c>
      <c r="J82" s="11">
        <f t="shared" si="9"/>
        <v>122.58968609865474</v>
      </c>
    </row>
    <row r="83" spans="1:10" ht="15">
      <c r="A83" s="6">
        <v>5</v>
      </c>
      <c r="B83" t="s">
        <v>105</v>
      </c>
      <c r="C83" t="s">
        <v>8</v>
      </c>
      <c r="D83" s="5" t="s">
        <v>33</v>
      </c>
      <c r="E83" s="5">
        <v>2000</v>
      </c>
      <c r="F83" s="8">
        <v>0.012453703703703703</v>
      </c>
      <c r="G83" s="5">
        <v>23</v>
      </c>
      <c r="H83" s="13">
        <v>119.06</v>
      </c>
      <c r="I83" s="11">
        <f t="shared" si="8"/>
        <v>79.37219730941705</v>
      </c>
      <c r="J83" s="11">
        <f t="shared" si="9"/>
        <v>119.05829596412556</v>
      </c>
    </row>
    <row r="84" spans="1:10" ht="15">
      <c r="A84" s="6">
        <v>6</v>
      </c>
      <c r="B84" t="s">
        <v>106</v>
      </c>
      <c r="C84" t="s">
        <v>8</v>
      </c>
      <c r="D84" s="5" t="s">
        <v>33</v>
      </c>
      <c r="E84" s="5">
        <v>1998</v>
      </c>
      <c r="F84" s="8">
        <v>0.012824074074074073</v>
      </c>
      <c r="G84" s="5">
        <v>24</v>
      </c>
      <c r="H84" s="13">
        <v>113.68</v>
      </c>
      <c r="I84" s="11">
        <f t="shared" si="8"/>
        <v>75.78475336322872</v>
      </c>
      <c r="J84" s="11">
        <f t="shared" si="9"/>
        <v>113.67713004484307</v>
      </c>
    </row>
    <row r="85" spans="1:10" ht="15">
      <c r="A85" s="6">
        <v>7</v>
      </c>
      <c r="B85" t="s">
        <v>107</v>
      </c>
      <c r="C85" t="s">
        <v>8</v>
      </c>
      <c r="D85" s="5" t="s">
        <v>33</v>
      </c>
      <c r="E85" s="5">
        <v>1997</v>
      </c>
      <c r="F85" s="8">
        <v>0.01318287037037037</v>
      </c>
      <c r="G85" s="5">
        <v>28</v>
      </c>
      <c r="H85" s="13">
        <v>108.46</v>
      </c>
      <c r="I85" s="11">
        <f t="shared" si="8"/>
        <v>72.30941704035874</v>
      </c>
      <c r="J85" s="11">
        <f t="shared" si="9"/>
        <v>108.46412556053811</v>
      </c>
    </row>
    <row r="86" spans="1:10" ht="15">
      <c r="A86" s="6">
        <v>8</v>
      </c>
      <c r="B86" t="s">
        <v>108</v>
      </c>
      <c r="C86" t="s">
        <v>8</v>
      </c>
      <c r="D86" s="5" t="s">
        <v>9</v>
      </c>
      <c r="E86" s="5">
        <v>2000</v>
      </c>
      <c r="F86" s="8">
        <v>0.020185185185185184</v>
      </c>
      <c r="G86" s="5">
        <v>37</v>
      </c>
      <c r="H86" s="13">
        <v>6.73</v>
      </c>
      <c r="I86" s="11">
        <f t="shared" si="8"/>
        <v>4.4843049327354265</v>
      </c>
      <c r="J86" s="11">
        <f t="shared" si="9"/>
        <v>6.72645739910314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P74" sqref="P74"/>
    </sheetView>
  </sheetViews>
  <sheetFormatPr defaultColWidth="9.140625" defaultRowHeight="15"/>
  <cols>
    <col min="1" max="1" width="9.140625" style="5" customWidth="1"/>
    <col min="2" max="2" width="14.00390625" style="0" customWidth="1"/>
    <col min="3" max="3" width="11.8515625" style="0" customWidth="1"/>
    <col min="4" max="4" width="12.00390625" style="0" customWidth="1"/>
    <col min="6" max="6" width="7.00390625" style="5" customWidth="1"/>
    <col min="7" max="8" width="9.140625" style="5" customWidth="1"/>
    <col min="9" max="9" width="8.140625" style="5" customWidth="1"/>
    <col min="10" max="10" width="9.140625" style="5" customWidth="1"/>
    <col min="11" max="13" width="9.140625" style="11" customWidth="1"/>
  </cols>
  <sheetData>
    <row r="1" spans="2:5" ht="24.75" customHeight="1">
      <c r="B1" s="41" t="s">
        <v>297</v>
      </c>
      <c r="C1" s="43">
        <v>43121</v>
      </c>
      <c r="D1" s="41" t="s">
        <v>299</v>
      </c>
      <c r="E1" s="108"/>
    </row>
    <row r="2" spans="2:5" ht="15.75">
      <c r="B2" s="108"/>
      <c r="C2" s="109"/>
      <c r="D2" s="108"/>
      <c r="E2" s="108"/>
    </row>
    <row r="3" spans="1:13" ht="15">
      <c r="A3" s="5">
        <v>1</v>
      </c>
      <c r="B3" s="107" t="s">
        <v>112</v>
      </c>
      <c r="J3" s="12" t="s">
        <v>130</v>
      </c>
      <c r="L3" s="12" t="s">
        <v>302</v>
      </c>
      <c r="M3" s="12" t="s">
        <v>307</v>
      </c>
    </row>
    <row r="4" spans="1:9" ht="15">
      <c r="A4" s="5">
        <v>30501</v>
      </c>
      <c r="B4" t="s">
        <v>200</v>
      </c>
      <c r="C4" t="s">
        <v>201</v>
      </c>
      <c r="D4" t="s">
        <v>298</v>
      </c>
      <c r="F4" s="5">
        <v>2004</v>
      </c>
      <c r="G4" s="39">
        <v>0.01866898148148148</v>
      </c>
      <c r="H4" s="39">
        <v>0.01866898148148148</v>
      </c>
      <c r="I4" s="5">
        <v>1</v>
      </c>
    </row>
    <row r="5" spans="1:9" ht="15">
      <c r="A5" s="5">
        <v>30502</v>
      </c>
      <c r="B5" t="s">
        <v>209</v>
      </c>
      <c r="C5" t="s">
        <v>210</v>
      </c>
      <c r="D5" t="s">
        <v>298</v>
      </c>
      <c r="F5" s="5">
        <v>2004</v>
      </c>
      <c r="G5" s="39">
        <v>0.019953703703703706</v>
      </c>
      <c r="H5" s="39">
        <v>0.038622685185185184</v>
      </c>
      <c r="I5" s="5">
        <v>1</v>
      </c>
    </row>
    <row r="6" spans="1:13" ht="15">
      <c r="A6" s="5">
        <v>30503</v>
      </c>
      <c r="B6" t="s">
        <v>192</v>
      </c>
      <c r="C6" t="s">
        <v>193</v>
      </c>
      <c r="D6" t="s">
        <v>298</v>
      </c>
      <c r="F6" s="5">
        <v>2004</v>
      </c>
      <c r="G6" s="39">
        <v>0.016979166666666667</v>
      </c>
      <c r="H6" s="39">
        <v>0.05560185185185185</v>
      </c>
      <c r="I6" s="5">
        <v>1</v>
      </c>
      <c r="J6" s="13">
        <v>60</v>
      </c>
      <c r="K6" s="11">
        <f>200-H6/H6*100</f>
        <v>100</v>
      </c>
      <c r="L6" s="11">
        <f>1.2*K6</f>
        <v>120</v>
      </c>
      <c r="M6" s="11">
        <f>0.5*L6</f>
        <v>60</v>
      </c>
    </row>
    <row r="7" spans="1:10" ht="15">
      <c r="A7" s="5">
        <v>2</v>
      </c>
      <c r="J7"/>
    </row>
    <row r="8" spans="1:10" ht="15">
      <c r="A8" s="5">
        <v>30101</v>
      </c>
      <c r="B8" t="s">
        <v>207</v>
      </c>
      <c r="C8" t="s">
        <v>201</v>
      </c>
      <c r="D8" t="s">
        <v>198</v>
      </c>
      <c r="E8" t="s">
        <v>199</v>
      </c>
      <c r="F8" s="5">
        <v>2004</v>
      </c>
      <c r="G8" s="39">
        <v>0.021909722222222223</v>
      </c>
      <c r="H8" s="39">
        <v>0.021909722222222223</v>
      </c>
      <c r="I8" s="5">
        <v>2</v>
      </c>
      <c r="J8"/>
    </row>
    <row r="9" spans="1:10" ht="15">
      <c r="A9" s="5">
        <v>30102</v>
      </c>
      <c r="B9" t="s">
        <v>196</v>
      </c>
      <c r="C9" t="s">
        <v>197</v>
      </c>
      <c r="D9" t="s">
        <v>198</v>
      </c>
      <c r="E9" t="s">
        <v>199</v>
      </c>
      <c r="F9" s="5">
        <v>2004</v>
      </c>
      <c r="G9" s="39">
        <v>0.020937499999999998</v>
      </c>
      <c r="H9" s="39">
        <v>0.042847222222222224</v>
      </c>
      <c r="I9" s="5">
        <v>2</v>
      </c>
      <c r="J9"/>
    </row>
    <row r="10" spans="1:13" ht="15">
      <c r="A10" s="5">
        <v>30103</v>
      </c>
      <c r="B10" t="s">
        <v>202</v>
      </c>
      <c r="C10" t="s">
        <v>203</v>
      </c>
      <c r="D10" t="s">
        <v>198</v>
      </c>
      <c r="E10" t="s">
        <v>199</v>
      </c>
      <c r="F10" s="5">
        <v>2004</v>
      </c>
      <c r="G10" s="39">
        <v>0.018171296296296297</v>
      </c>
      <c r="H10" s="39">
        <v>0.06101851851851852</v>
      </c>
      <c r="I10" s="5">
        <v>2</v>
      </c>
      <c r="J10" s="13">
        <v>54.15</v>
      </c>
      <c r="K10" s="11">
        <f>200-H10/H6*100</f>
        <v>90.25811823480431</v>
      </c>
      <c r="L10" s="11">
        <f>1.2*K10</f>
        <v>108.30974188176518</v>
      </c>
      <c r="M10" s="11">
        <f>0.5*L10</f>
        <v>54.15487094088259</v>
      </c>
    </row>
    <row r="11" spans="1:10" ht="15">
      <c r="A11" s="5">
        <v>3</v>
      </c>
      <c r="J11"/>
    </row>
    <row r="12" spans="1:10" ht="15">
      <c r="A12" s="5">
        <v>30201</v>
      </c>
      <c r="B12" t="s">
        <v>219</v>
      </c>
      <c r="C12" t="s">
        <v>220</v>
      </c>
      <c r="D12" t="s">
        <v>198</v>
      </c>
      <c r="E12" t="s">
        <v>199</v>
      </c>
      <c r="F12" s="5">
        <v>2004</v>
      </c>
      <c r="G12" s="39">
        <v>0.020590277777777777</v>
      </c>
      <c r="H12" s="39">
        <v>0.020590277777777777</v>
      </c>
      <c r="I12" s="5">
        <v>3</v>
      </c>
      <c r="J12"/>
    </row>
    <row r="13" spans="1:10" ht="15">
      <c r="A13" s="5">
        <v>30202</v>
      </c>
      <c r="B13" t="s">
        <v>215</v>
      </c>
      <c r="C13" t="s">
        <v>216</v>
      </c>
      <c r="D13" t="s">
        <v>198</v>
      </c>
      <c r="E13" t="s">
        <v>199</v>
      </c>
      <c r="F13" s="5">
        <v>2004</v>
      </c>
      <c r="G13" s="39">
        <v>0.018449074074074073</v>
      </c>
      <c r="H13" s="39">
        <v>0.03903935185185185</v>
      </c>
      <c r="I13" s="5">
        <v>3</v>
      </c>
      <c r="J13"/>
    </row>
    <row r="14" spans="1:13" ht="15">
      <c r="A14" s="5">
        <v>30203</v>
      </c>
      <c r="B14" t="s">
        <v>213</v>
      </c>
      <c r="C14" t="s">
        <v>204</v>
      </c>
      <c r="D14" t="s">
        <v>198</v>
      </c>
      <c r="E14" t="s">
        <v>199</v>
      </c>
      <c r="F14" s="5">
        <v>2004</v>
      </c>
      <c r="G14" s="39">
        <v>0.023865740740740743</v>
      </c>
      <c r="H14" s="39">
        <v>0.0629050925925926</v>
      </c>
      <c r="I14" s="5">
        <v>3</v>
      </c>
      <c r="J14" s="13">
        <v>52.12</v>
      </c>
      <c r="K14" s="11">
        <f>200-H14/H6*100</f>
        <v>86.86511240632804</v>
      </c>
      <c r="L14" s="11">
        <f>1.2*K14</f>
        <v>104.23813488759365</v>
      </c>
      <c r="M14" s="11">
        <f>0.5*L14</f>
        <v>52.11906744379682</v>
      </c>
    </row>
    <row r="15" spans="1:10" ht="15">
      <c r="A15" s="5">
        <v>4</v>
      </c>
      <c r="J15"/>
    </row>
    <row r="16" spans="1:10" ht="15">
      <c r="A16" s="5">
        <v>30401</v>
      </c>
      <c r="B16" t="s">
        <v>294</v>
      </c>
      <c r="C16" t="s">
        <v>195</v>
      </c>
      <c r="D16" t="s">
        <v>198</v>
      </c>
      <c r="E16" t="s">
        <v>199</v>
      </c>
      <c r="F16" s="5">
        <v>2004</v>
      </c>
      <c r="G16" s="39">
        <v>0.01744212962962963</v>
      </c>
      <c r="H16" s="39">
        <v>0.01744212962962963</v>
      </c>
      <c r="I16" s="5">
        <v>4</v>
      </c>
      <c r="J16"/>
    </row>
    <row r="17" spans="1:10" ht="15">
      <c r="A17" s="5">
        <v>30402</v>
      </c>
      <c r="B17" t="s">
        <v>231</v>
      </c>
      <c r="C17" t="s">
        <v>201</v>
      </c>
      <c r="D17" t="s">
        <v>198</v>
      </c>
      <c r="E17" t="s">
        <v>199</v>
      </c>
      <c r="F17" s="5">
        <v>2004</v>
      </c>
      <c r="G17" s="39">
        <v>0.02443287037037037</v>
      </c>
      <c r="H17" s="39">
        <v>0.041874999999999996</v>
      </c>
      <c r="I17" s="5">
        <v>4</v>
      </c>
      <c r="J17"/>
    </row>
    <row r="18" spans="1:13" ht="15">
      <c r="A18" s="5">
        <v>30403</v>
      </c>
      <c r="B18" t="s">
        <v>227</v>
      </c>
      <c r="C18" t="s">
        <v>228</v>
      </c>
      <c r="D18" t="s">
        <v>198</v>
      </c>
      <c r="E18" t="s">
        <v>199</v>
      </c>
      <c r="F18" s="5">
        <v>2004</v>
      </c>
      <c r="G18" s="39">
        <v>0.021458333333333333</v>
      </c>
      <c r="H18" s="39">
        <v>0.06333333333333334</v>
      </c>
      <c r="I18" s="5">
        <v>4</v>
      </c>
      <c r="J18" s="13">
        <v>51.66</v>
      </c>
      <c r="K18" s="11">
        <f>200-H18/H6*100</f>
        <v>86.09492089925061</v>
      </c>
      <c r="L18" s="11">
        <f>1.2*K18</f>
        <v>103.31390507910073</v>
      </c>
      <c r="M18" s="11">
        <f>0.5*L18</f>
        <v>51.65695253955037</v>
      </c>
    </row>
    <row r="19" spans="1:10" ht="15">
      <c r="A19" s="5">
        <v>10</v>
      </c>
      <c r="J19"/>
    </row>
    <row r="20" spans="1:10" ht="15">
      <c r="A20" s="5">
        <v>30301</v>
      </c>
      <c r="B20" t="s">
        <v>229</v>
      </c>
      <c r="C20" t="s">
        <v>214</v>
      </c>
      <c r="D20" t="s">
        <v>198</v>
      </c>
      <c r="E20" t="s">
        <v>199</v>
      </c>
      <c r="F20" s="5">
        <v>2005</v>
      </c>
      <c r="G20" s="39">
        <v>0.018483796296296297</v>
      </c>
      <c r="H20" s="39">
        <v>0.018483796296296297</v>
      </c>
      <c r="I20" s="5">
        <v>10</v>
      </c>
      <c r="J20"/>
    </row>
    <row r="21" spans="1:10" ht="15">
      <c r="A21" s="5">
        <v>30302</v>
      </c>
      <c r="B21" t="s">
        <v>211</v>
      </c>
      <c r="C21" t="s">
        <v>212</v>
      </c>
      <c r="D21" t="s">
        <v>198</v>
      </c>
      <c r="E21" t="s">
        <v>199</v>
      </c>
      <c r="F21" s="5">
        <v>2005</v>
      </c>
      <c r="G21" s="39">
        <v>0.03136574074074074</v>
      </c>
      <c r="H21" s="39">
        <v>0.04984953703703704</v>
      </c>
      <c r="I21" s="5">
        <v>10</v>
      </c>
      <c r="J21"/>
    </row>
    <row r="22" spans="1:13" ht="15">
      <c r="A22" s="5">
        <v>30303</v>
      </c>
      <c r="B22" t="s">
        <v>225</v>
      </c>
      <c r="C22" t="s">
        <v>226</v>
      </c>
      <c r="D22" t="s">
        <v>198</v>
      </c>
      <c r="E22" t="s">
        <v>199</v>
      </c>
      <c r="F22" s="5">
        <v>2004</v>
      </c>
      <c r="G22" s="39">
        <v>0.02837962962962963</v>
      </c>
      <c r="H22" s="39">
        <v>0.07822916666666667</v>
      </c>
      <c r="I22" s="5">
        <v>10</v>
      </c>
      <c r="J22" s="13">
        <v>35.58</v>
      </c>
      <c r="K22" s="11">
        <f>200-H22/H6*100</f>
        <v>59.30474604496251</v>
      </c>
      <c r="L22" s="11">
        <f>1.2*K22</f>
        <v>71.16569525395501</v>
      </c>
      <c r="M22" s="11">
        <f>0.5*L22</f>
        <v>35.582847626977504</v>
      </c>
    </row>
    <row r="23" ht="15">
      <c r="J23"/>
    </row>
    <row r="24" spans="2:10" ht="15">
      <c r="B24" t="s">
        <v>217</v>
      </c>
      <c r="C24" t="s">
        <v>300</v>
      </c>
      <c r="D24" t="s">
        <v>198</v>
      </c>
      <c r="E24" t="s">
        <v>199</v>
      </c>
      <c r="I24" s="5" t="s">
        <v>295</v>
      </c>
      <c r="J24"/>
    </row>
    <row r="25" ht="15">
      <c r="J25"/>
    </row>
    <row r="26" spans="1:10" ht="15.75">
      <c r="A26" s="5">
        <v>1</v>
      </c>
      <c r="B26" s="108" t="s">
        <v>111</v>
      </c>
      <c r="J26"/>
    </row>
    <row r="27" spans="1:10" ht="15">
      <c r="A27" s="5">
        <v>10101</v>
      </c>
      <c r="B27" t="s">
        <v>240</v>
      </c>
      <c r="C27" t="s">
        <v>195</v>
      </c>
      <c r="D27" t="s">
        <v>198</v>
      </c>
      <c r="E27" t="s">
        <v>199</v>
      </c>
      <c r="F27" s="5">
        <v>2003</v>
      </c>
      <c r="G27" s="39">
        <v>0.0169212962962963</v>
      </c>
      <c r="H27" s="39">
        <v>0.0169212962962963</v>
      </c>
      <c r="I27" s="5">
        <v>1</v>
      </c>
      <c r="J27"/>
    </row>
    <row r="28" spans="1:10" ht="15">
      <c r="A28" s="5">
        <v>10102</v>
      </c>
      <c r="B28" t="s">
        <v>237</v>
      </c>
      <c r="C28" t="s">
        <v>233</v>
      </c>
      <c r="D28" t="s">
        <v>198</v>
      </c>
      <c r="E28" t="s">
        <v>199</v>
      </c>
      <c r="F28" s="5">
        <v>2002</v>
      </c>
      <c r="G28" s="39">
        <v>0.017430555555555557</v>
      </c>
      <c r="H28" s="39">
        <v>0.03435185185185185</v>
      </c>
      <c r="I28" s="5">
        <v>1</v>
      </c>
      <c r="J28"/>
    </row>
    <row r="29" spans="1:13" ht="15">
      <c r="A29" s="5">
        <v>10103</v>
      </c>
      <c r="B29" t="s">
        <v>234</v>
      </c>
      <c r="C29" t="s">
        <v>212</v>
      </c>
      <c r="D29" t="s">
        <v>198</v>
      </c>
      <c r="E29" t="s">
        <v>199</v>
      </c>
      <c r="F29" s="5">
        <v>2002</v>
      </c>
      <c r="G29" s="39">
        <v>0.016701388888888887</v>
      </c>
      <c r="H29" s="39">
        <v>0.051053240740740746</v>
      </c>
      <c r="I29" s="5">
        <v>1</v>
      </c>
      <c r="J29" s="13">
        <v>60</v>
      </c>
      <c r="K29" s="11">
        <f>200-H29/H$29*100</f>
        <v>100</v>
      </c>
      <c r="L29" s="11">
        <f>1.2*K29</f>
        <v>120</v>
      </c>
      <c r="M29" s="11">
        <f>0.5*L29</f>
        <v>60</v>
      </c>
    </row>
    <row r="30" spans="1:10" ht="15">
      <c r="A30" s="5">
        <v>3</v>
      </c>
      <c r="J30"/>
    </row>
    <row r="31" spans="1:10" ht="15">
      <c r="A31" s="5">
        <v>10201</v>
      </c>
      <c r="B31" t="s">
        <v>241</v>
      </c>
      <c r="C31" t="s">
        <v>242</v>
      </c>
      <c r="D31" t="s">
        <v>198</v>
      </c>
      <c r="E31" t="s">
        <v>199</v>
      </c>
      <c r="F31" s="5">
        <v>2001</v>
      </c>
      <c r="G31" s="39">
        <v>0.01869212962962963</v>
      </c>
      <c r="H31" s="39">
        <v>0.01869212962962963</v>
      </c>
      <c r="I31" s="5">
        <v>3</v>
      </c>
      <c r="J31"/>
    </row>
    <row r="32" spans="1:10" ht="15">
      <c r="A32" s="5">
        <v>10202</v>
      </c>
      <c r="B32" t="s">
        <v>208</v>
      </c>
      <c r="C32" t="s">
        <v>239</v>
      </c>
      <c r="D32" t="s">
        <v>198</v>
      </c>
      <c r="E32" t="s">
        <v>199</v>
      </c>
      <c r="F32" s="5">
        <v>2002</v>
      </c>
      <c r="G32" s="39">
        <v>0.018206018518518517</v>
      </c>
      <c r="H32" s="39">
        <v>0.036898148148148145</v>
      </c>
      <c r="I32" s="5">
        <v>3</v>
      </c>
      <c r="J32"/>
    </row>
    <row r="33" spans="1:13" ht="15">
      <c r="A33" s="5">
        <v>10203</v>
      </c>
      <c r="B33" t="s">
        <v>238</v>
      </c>
      <c r="C33" t="s">
        <v>239</v>
      </c>
      <c r="D33" t="s">
        <v>198</v>
      </c>
      <c r="E33" t="s">
        <v>199</v>
      </c>
      <c r="F33" s="5">
        <v>2002</v>
      </c>
      <c r="G33" s="39">
        <v>0.02263888888888889</v>
      </c>
      <c r="H33" s="39">
        <v>0.059537037037037034</v>
      </c>
      <c r="I33" s="5">
        <v>3</v>
      </c>
      <c r="J33" s="13">
        <v>50.03</v>
      </c>
      <c r="K33" s="11">
        <f>200-H33/H$29*100</f>
        <v>83.38245295851283</v>
      </c>
      <c r="L33" s="11">
        <f>1.2*K33</f>
        <v>100.05894355021539</v>
      </c>
      <c r="M33" s="11">
        <f>0.5*L33</f>
        <v>50.029471775107694</v>
      </c>
    </row>
    <row r="34" spans="1:10" ht="15">
      <c r="A34" s="5">
        <v>7</v>
      </c>
      <c r="J34"/>
    </row>
    <row r="35" spans="1:10" ht="15">
      <c r="A35" s="5">
        <v>10301</v>
      </c>
      <c r="B35" t="s">
        <v>244</v>
      </c>
      <c r="C35" t="s">
        <v>230</v>
      </c>
      <c r="D35" t="s">
        <v>198</v>
      </c>
      <c r="E35" t="s">
        <v>199</v>
      </c>
      <c r="F35" s="5">
        <v>2002</v>
      </c>
      <c r="G35" s="39">
        <v>0.02534722222222222</v>
      </c>
      <c r="H35" s="39">
        <v>0.02534722222222222</v>
      </c>
      <c r="I35" s="5">
        <v>7</v>
      </c>
      <c r="J35"/>
    </row>
    <row r="36" spans="1:10" ht="15">
      <c r="A36" s="5">
        <v>10302</v>
      </c>
      <c r="B36" t="s">
        <v>243</v>
      </c>
      <c r="C36" t="s">
        <v>242</v>
      </c>
      <c r="D36" t="s">
        <v>198</v>
      </c>
      <c r="E36" t="s">
        <v>199</v>
      </c>
      <c r="F36" s="5">
        <v>2003</v>
      </c>
      <c r="G36" s="39">
        <v>0.025405092592592594</v>
      </c>
      <c r="H36" s="39">
        <v>0.05075231481481481</v>
      </c>
      <c r="I36" s="5">
        <v>7</v>
      </c>
      <c r="J36"/>
    </row>
    <row r="37" spans="1:13" ht="15">
      <c r="A37" s="5">
        <v>10303</v>
      </c>
      <c r="B37" t="s">
        <v>225</v>
      </c>
      <c r="C37" t="s">
        <v>197</v>
      </c>
      <c r="D37" t="s">
        <v>198</v>
      </c>
      <c r="E37" t="s">
        <v>199</v>
      </c>
      <c r="F37" s="5">
        <v>2002</v>
      </c>
      <c r="G37" s="39">
        <v>0.021516203703703704</v>
      </c>
      <c r="H37" s="39">
        <v>0.07226851851851852</v>
      </c>
      <c r="I37" s="5">
        <v>7</v>
      </c>
      <c r="J37" s="13">
        <v>35.07</v>
      </c>
      <c r="K37" s="11">
        <f>200-H37/H$29*100</f>
        <v>58.44479709816369</v>
      </c>
      <c r="L37" s="11">
        <f>1.2*K37</f>
        <v>70.13375651779643</v>
      </c>
      <c r="M37" s="11">
        <f>0.5*L37</f>
        <v>35.066878258898214</v>
      </c>
    </row>
    <row r="38" spans="7:10" ht="15">
      <c r="G38" s="39"/>
      <c r="H38" s="39"/>
      <c r="J38"/>
    </row>
    <row r="39" spans="2:10" ht="15.75">
      <c r="B39" s="108" t="s">
        <v>114</v>
      </c>
      <c r="J39"/>
    </row>
    <row r="40" spans="1:10" ht="15">
      <c r="A40" s="5">
        <v>40101</v>
      </c>
      <c r="B40" t="s">
        <v>245</v>
      </c>
      <c r="C40" t="s">
        <v>246</v>
      </c>
      <c r="D40" t="s">
        <v>198</v>
      </c>
      <c r="E40" t="s">
        <v>199</v>
      </c>
      <c r="F40" s="5">
        <v>2004</v>
      </c>
      <c r="G40" s="39">
        <v>0.016145833333333335</v>
      </c>
      <c r="H40" s="39">
        <v>0.016145833333333335</v>
      </c>
      <c r="I40" s="5">
        <v>1</v>
      </c>
      <c r="J40"/>
    </row>
    <row r="41" spans="1:10" ht="15">
      <c r="A41" s="5">
        <v>40102</v>
      </c>
      <c r="B41" t="s">
        <v>249</v>
      </c>
      <c r="C41" t="s">
        <v>250</v>
      </c>
      <c r="D41" t="s">
        <v>198</v>
      </c>
      <c r="E41" t="s">
        <v>199</v>
      </c>
      <c r="F41" s="5">
        <v>2004</v>
      </c>
      <c r="G41" s="39">
        <v>0.02619212962962963</v>
      </c>
      <c r="H41" s="39">
        <v>0.042337962962962966</v>
      </c>
      <c r="I41" s="5">
        <v>1</v>
      </c>
      <c r="J41"/>
    </row>
    <row r="42" spans="1:13" ht="15">
      <c r="A42" s="5">
        <v>40103</v>
      </c>
      <c r="B42" t="s">
        <v>247</v>
      </c>
      <c r="C42" t="s">
        <v>248</v>
      </c>
      <c r="D42" t="s">
        <v>198</v>
      </c>
      <c r="E42" t="s">
        <v>199</v>
      </c>
      <c r="F42" s="5">
        <v>2004</v>
      </c>
      <c r="G42" s="39">
        <v>0.014965277777777779</v>
      </c>
      <c r="H42" s="39">
        <v>0.057303240740740745</v>
      </c>
      <c r="I42" s="5">
        <v>1</v>
      </c>
      <c r="J42" s="13">
        <v>60</v>
      </c>
      <c r="K42" s="11">
        <f>200-H42/H42*100</f>
        <v>100</v>
      </c>
      <c r="L42" s="11">
        <f>1.2*K42</f>
        <v>120</v>
      </c>
      <c r="M42" s="11">
        <f>0.5*L42</f>
        <v>60</v>
      </c>
    </row>
    <row r="43" spans="1:10" ht="15">
      <c r="A43" s="5">
        <v>2</v>
      </c>
      <c r="J43"/>
    </row>
    <row r="44" spans="1:10" ht="15">
      <c r="A44" s="5">
        <v>40201</v>
      </c>
      <c r="B44" t="s">
        <v>251</v>
      </c>
      <c r="C44" t="s">
        <v>252</v>
      </c>
      <c r="D44" t="s">
        <v>198</v>
      </c>
      <c r="E44" t="s">
        <v>199</v>
      </c>
      <c r="F44" s="5">
        <v>2004</v>
      </c>
      <c r="G44" s="39">
        <v>0.017685185185185182</v>
      </c>
      <c r="H44" s="39">
        <v>0.017685185185185182</v>
      </c>
      <c r="I44" s="5">
        <v>2</v>
      </c>
      <c r="J44"/>
    </row>
    <row r="45" spans="1:10" ht="15">
      <c r="A45" s="5">
        <v>40202</v>
      </c>
      <c r="B45" t="s">
        <v>261</v>
      </c>
      <c r="C45" t="s">
        <v>262</v>
      </c>
      <c r="D45" t="s">
        <v>198</v>
      </c>
      <c r="E45" t="s">
        <v>199</v>
      </c>
      <c r="F45" s="5">
        <v>2004</v>
      </c>
      <c r="G45" s="39">
        <v>0.027256944444444445</v>
      </c>
      <c r="H45" s="39">
        <v>0.04494212962962963</v>
      </c>
      <c r="I45" s="5">
        <v>2</v>
      </c>
      <c r="J45"/>
    </row>
    <row r="46" spans="1:13" ht="15">
      <c r="A46" s="5">
        <v>40203</v>
      </c>
      <c r="B46" t="s">
        <v>259</v>
      </c>
      <c r="C46" t="s">
        <v>260</v>
      </c>
      <c r="D46" t="s">
        <v>198</v>
      </c>
      <c r="E46" t="s">
        <v>199</v>
      </c>
      <c r="F46" s="5">
        <v>2004</v>
      </c>
      <c r="G46" s="39">
        <v>0.026296296296296293</v>
      </c>
      <c r="H46" s="39">
        <v>0.07123842592592593</v>
      </c>
      <c r="I46" s="5">
        <v>2</v>
      </c>
      <c r="J46" s="13">
        <v>45.41</v>
      </c>
      <c r="K46" s="11">
        <f>200-H46/H42*100</f>
        <v>75.6816804685922</v>
      </c>
      <c r="L46" s="11">
        <f>1.2*K46</f>
        <v>90.81801656231065</v>
      </c>
      <c r="M46" s="11">
        <f>0.5*L46</f>
        <v>45.40900828115532</v>
      </c>
    </row>
    <row r="47" spans="1:10" ht="15">
      <c r="A47" s="5">
        <v>7</v>
      </c>
      <c r="J47"/>
    </row>
    <row r="48" spans="1:10" ht="15">
      <c r="A48" s="5">
        <v>40301</v>
      </c>
      <c r="B48" t="s">
        <v>272</v>
      </c>
      <c r="C48" t="s">
        <v>273</v>
      </c>
      <c r="D48" t="s">
        <v>198</v>
      </c>
      <c r="E48" t="s">
        <v>199</v>
      </c>
      <c r="F48" s="5">
        <v>2004</v>
      </c>
      <c r="G48" s="39">
        <v>0.018865740740740742</v>
      </c>
      <c r="H48" s="5" t="s">
        <v>295</v>
      </c>
      <c r="I48" s="5" t="s">
        <v>295</v>
      </c>
      <c r="J48" s="5">
        <v>0</v>
      </c>
    </row>
    <row r="49" spans="1:10" ht="15">
      <c r="A49" s="5">
        <v>40302</v>
      </c>
      <c r="B49" t="s">
        <v>255</v>
      </c>
      <c r="C49" t="s">
        <v>256</v>
      </c>
      <c r="D49" t="s">
        <v>198</v>
      </c>
      <c r="E49" t="s">
        <v>199</v>
      </c>
      <c r="F49" s="5">
        <v>2005</v>
      </c>
      <c r="G49" s="39">
        <v>0.02153935185185185</v>
      </c>
      <c r="H49" s="5" t="s">
        <v>295</v>
      </c>
      <c r="I49" s="5" t="s">
        <v>295</v>
      </c>
      <c r="J49" s="5">
        <v>0</v>
      </c>
    </row>
    <row r="50" spans="1:10" ht="15">
      <c r="A50" s="5">
        <v>40303</v>
      </c>
      <c r="B50" t="s">
        <v>257</v>
      </c>
      <c r="C50" t="s">
        <v>258</v>
      </c>
      <c r="D50" t="s">
        <v>198</v>
      </c>
      <c r="E50" t="s">
        <v>199</v>
      </c>
      <c r="F50" s="5">
        <v>2005</v>
      </c>
      <c r="G50" s="5" t="s">
        <v>271</v>
      </c>
      <c r="H50" s="5" t="s">
        <v>29</v>
      </c>
      <c r="I50" s="5" t="s">
        <v>29</v>
      </c>
      <c r="J50" s="5">
        <v>0</v>
      </c>
    </row>
    <row r="51" ht="15">
      <c r="A51" s="5">
        <v>12</v>
      </c>
    </row>
    <row r="52" spans="1:10" ht="15">
      <c r="A52" s="5">
        <v>41201</v>
      </c>
      <c r="B52" t="s">
        <v>253</v>
      </c>
      <c r="C52" t="s">
        <v>254</v>
      </c>
      <c r="D52" t="s">
        <v>198</v>
      </c>
      <c r="E52" t="s">
        <v>199</v>
      </c>
      <c r="F52" s="5">
        <v>2005</v>
      </c>
      <c r="G52" s="39">
        <v>0.024340277777777777</v>
      </c>
      <c r="H52" s="5" t="s">
        <v>295</v>
      </c>
      <c r="I52" s="5" t="s">
        <v>295</v>
      </c>
      <c r="J52" s="5">
        <v>0</v>
      </c>
    </row>
    <row r="53" spans="1:10" ht="15">
      <c r="A53" s="5">
        <v>41202</v>
      </c>
      <c r="B53" t="s">
        <v>274</v>
      </c>
      <c r="C53" t="s">
        <v>275</v>
      </c>
      <c r="D53" t="s">
        <v>194</v>
      </c>
      <c r="E53" t="s">
        <v>224</v>
      </c>
      <c r="F53" s="5">
        <v>2005</v>
      </c>
      <c r="G53" s="39">
        <v>0.02767361111111111</v>
      </c>
      <c r="J53"/>
    </row>
    <row r="54" spans="1:10" ht="15">
      <c r="A54" s="5">
        <v>41203</v>
      </c>
      <c r="B54" t="s">
        <v>268</v>
      </c>
      <c r="C54" t="s">
        <v>269</v>
      </c>
      <c r="D54" t="s">
        <v>194</v>
      </c>
      <c r="E54" t="s">
        <v>224</v>
      </c>
      <c r="F54" s="5">
        <v>2005</v>
      </c>
      <c r="G54" s="5" t="s">
        <v>271</v>
      </c>
      <c r="J54"/>
    </row>
    <row r="55" ht="15">
      <c r="J55"/>
    </row>
    <row r="56" spans="2:10" ht="15.75">
      <c r="B56" s="108" t="s">
        <v>109</v>
      </c>
      <c r="J56"/>
    </row>
    <row r="57" spans="1:10" ht="15">
      <c r="A57" s="5">
        <v>20101</v>
      </c>
      <c r="B57" t="s">
        <v>292</v>
      </c>
      <c r="C57" t="s">
        <v>270</v>
      </c>
      <c r="D57" t="s">
        <v>198</v>
      </c>
      <c r="E57" t="s">
        <v>199</v>
      </c>
      <c r="F57" s="5">
        <v>2003</v>
      </c>
      <c r="G57" s="39">
        <v>0.020682870370370372</v>
      </c>
      <c r="H57" s="39">
        <v>0.020682870370370372</v>
      </c>
      <c r="I57" s="5">
        <v>1</v>
      </c>
      <c r="J57"/>
    </row>
    <row r="58" spans="1:10" ht="15">
      <c r="A58" s="5">
        <v>20102</v>
      </c>
      <c r="B58" t="s">
        <v>280</v>
      </c>
      <c r="C58" t="s">
        <v>263</v>
      </c>
      <c r="D58" t="s">
        <v>198</v>
      </c>
      <c r="E58" t="s">
        <v>199</v>
      </c>
      <c r="F58" s="5">
        <v>2002</v>
      </c>
      <c r="G58" s="39">
        <v>0.022430555555555554</v>
      </c>
      <c r="H58" s="39">
        <v>0.04311342592592593</v>
      </c>
      <c r="I58" s="5">
        <v>1</v>
      </c>
      <c r="J58"/>
    </row>
    <row r="59" spans="1:13" ht="15">
      <c r="A59" s="5">
        <v>20103</v>
      </c>
      <c r="B59" t="s">
        <v>276</v>
      </c>
      <c r="C59" t="s">
        <v>256</v>
      </c>
      <c r="D59" t="s">
        <v>198</v>
      </c>
      <c r="E59" t="s">
        <v>199</v>
      </c>
      <c r="F59" s="5">
        <v>2001</v>
      </c>
      <c r="G59" s="39">
        <v>0.019131944444444444</v>
      </c>
      <c r="H59" s="39">
        <v>0.06224537037037037</v>
      </c>
      <c r="I59" s="5">
        <v>1</v>
      </c>
      <c r="J59" s="13">
        <v>60</v>
      </c>
      <c r="K59" s="11">
        <f>200-H59/H$59*100</f>
        <v>100</v>
      </c>
      <c r="L59" s="11">
        <f>1.2*$K59</f>
        <v>120</v>
      </c>
      <c r="M59" s="11">
        <f>0.5*L59</f>
        <v>60</v>
      </c>
    </row>
    <row r="60" spans="1:10" ht="15">
      <c r="A60" s="5">
        <v>2</v>
      </c>
      <c r="J60"/>
    </row>
    <row r="61" spans="1:10" ht="15">
      <c r="A61" s="5">
        <v>20301</v>
      </c>
      <c r="B61" t="s">
        <v>284</v>
      </c>
      <c r="C61" t="s">
        <v>260</v>
      </c>
      <c r="D61" t="s">
        <v>198</v>
      </c>
      <c r="E61" t="s">
        <v>199</v>
      </c>
      <c r="F61" s="5">
        <v>2002</v>
      </c>
      <c r="G61" s="39">
        <v>0.01925925925925926</v>
      </c>
      <c r="H61" s="39">
        <v>0.01925925925925926</v>
      </c>
      <c r="I61" s="5">
        <v>2</v>
      </c>
      <c r="J61"/>
    </row>
    <row r="62" spans="1:10" ht="15">
      <c r="A62" s="5">
        <v>20302</v>
      </c>
      <c r="B62" t="s">
        <v>282</v>
      </c>
      <c r="C62" t="s">
        <v>262</v>
      </c>
      <c r="D62" t="s">
        <v>198</v>
      </c>
      <c r="E62" t="s">
        <v>199</v>
      </c>
      <c r="F62" s="5">
        <v>2003</v>
      </c>
      <c r="G62" s="39">
        <v>0.02388888888888889</v>
      </c>
      <c r="H62" s="39">
        <v>0.04314814814814815</v>
      </c>
      <c r="I62" s="5">
        <v>2</v>
      </c>
      <c r="J62"/>
    </row>
    <row r="63" spans="1:13" ht="15">
      <c r="A63" s="5">
        <v>20303</v>
      </c>
      <c r="B63" t="s">
        <v>264</v>
      </c>
      <c r="C63" t="s">
        <v>279</v>
      </c>
      <c r="D63" t="s">
        <v>198</v>
      </c>
      <c r="E63" t="s">
        <v>199</v>
      </c>
      <c r="F63" s="5">
        <v>2003</v>
      </c>
      <c r="G63" s="39">
        <v>0.0218287037037037</v>
      </c>
      <c r="H63" s="39">
        <v>0.06497685185185186</v>
      </c>
      <c r="I63" s="5">
        <v>2</v>
      </c>
      <c r="J63" s="13">
        <v>57.37</v>
      </c>
      <c r="K63" s="11">
        <f>200-H63/H$59*100</f>
        <v>95.61175158051319</v>
      </c>
      <c r="L63" s="11">
        <f>1.2*$K63</f>
        <v>114.73410189661583</v>
      </c>
      <c r="M63" s="11">
        <f>0.5*L63</f>
        <v>57.36705094830791</v>
      </c>
    </row>
    <row r="64" spans="1:10" ht="15">
      <c r="A64" s="5">
        <v>4</v>
      </c>
      <c r="J64"/>
    </row>
    <row r="65" spans="1:10" ht="15">
      <c r="A65" s="5">
        <v>20201</v>
      </c>
      <c r="B65" t="s">
        <v>283</v>
      </c>
      <c r="C65" t="s">
        <v>267</v>
      </c>
      <c r="D65" t="s">
        <v>198</v>
      </c>
      <c r="E65" t="s">
        <v>199</v>
      </c>
      <c r="F65" s="5">
        <v>2001</v>
      </c>
      <c r="G65" s="39">
        <v>0.025833333333333333</v>
      </c>
      <c r="H65" s="39">
        <v>0.025833333333333333</v>
      </c>
      <c r="I65" s="5">
        <v>4</v>
      </c>
      <c r="J65"/>
    </row>
    <row r="66" spans="1:10" ht="15">
      <c r="A66" s="5">
        <v>20202</v>
      </c>
      <c r="B66" t="s">
        <v>277</v>
      </c>
      <c r="C66" t="s">
        <v>266</v>
      </c>
      <c r="D66" t="s">
        <v>198</v>
      </c>
      <c r="E66" t="s">
        <v>199</v>
      </c>
      <c r="F66" s="5">
        <v>2001</v>
      </c>
      <c r="G66" s="39">
        <v>0.024849537037037035</v>
      </c>
      <c r="H66" s="39">
        <v>0.05068287037037037</v>
      </c>
      <c r="I66" s="5">
        <v>4</v>
      </c>
      <c r="J66"/>
    </row>
    <row r="67" spans="1:13" ht="15">
      <c r="A67" s="5">
        <v>20203</v>
      </c>
      <c r="B67" t="s">
        <v>278</v>
      </c>
      <c r="C67" t="s">
        <v>246</v>
      </c>
      <c r="D67" t="s">
        <v>198</v>
      </c>
      <c r="E67" t="s">
        <v>199</v>
      </c>
      <c r="F67" s="5">
        <v>2001</v>
      </c>
      <c r="G67" s="39">
        <v>0.02515046296296296</v>
      </c>
      <c r="H67" s="39">
        <v>0.07583333333333334</v>
      </c>
      <c r="I67" s="5">
        <v>4</v>
      </c>
      <c r="J67" s="13">
        <v>46.9</v>
      </c>
      <c r="K67" s="11">
        <f>200-H67/H$59*100</f>
        <v>78.17032354034956</v>
      </c>
      <c r="L67" s="11">
        <f>1.2*$K67</f>
        <v>93.80438824841947</v>
      </c>
      <c r="M67" s="11">
        <f>0.5*L67</f>
        <v>46.902194124209736</v>
      </c>
    </row>
    <row r="68" spans="1:10" ht="15">
      <c r="A68" s="5">
        <v>8</v>
      </c>
      <c r="J68"/>
    </row>
    <row r="69" spans="1:10" ht="15">
      <c r="A69" s="5">
        <v>20401</v>
      </c>
      <c r="B69" t="s">
        <v>286</v>
      </c>
      <c r="C69" t="s">
        <v>256</v>
      </c>
      <c r="D69" t="s">
        <v>198</v>
      </c>
      <c r="E69" t="s">
        <v>199</v>
      </c>
      <c r="F69" s="5">
        <v>2003</v>
      </c>
      <c r="G69" s="39">
        <v>0.02424768518518518</v>
      </c>
      <c r="H69" s="39">
        <v>0.02424768518518518</v>
      </c>
      <c r="I69" s="5">
        <v>8</v>
      </c>
      <c r="J69"/>
    </row>
    <row r="70" spans="1:10" ht="15">
      <c r="A70" s="5">
        <v>20402</v>
      </c>
      <c r="B70" t="s">
        <v>287</v>
      </c>
      <c r="C70" t="s">
        <v>281</v>
      </c>
      <c r="D70" t="s">
        <v>198</v>
      </c>
      <c r="E70" t="s">
        <v>199</v>
      </c>
      <c r="F70" s="5">
        <v>2002</v>
      </c>
      <c r="G70" s="39">
        <v>0.03350694444444444</v>
      </c>
      <c r="H70" s="39">
        <v>0.05775462962962963</v>
      </c>
      <c r="I70" s="5">
        <v>8</v>
      </c>
      <c r="J70"/>
    </row>
    <row r="71" spans="1:13" ht="15">
      <c r="A71" s="5">
        <v>20403</v>
      </c>
      <c r="B71" t="s">
        <v>290</v>
      </c>
      <c r="C71" t="s">
        <v>265</v>
      </c>
      <c r="D71" t="s">
        <v>198</v>
      </c>
      <c r="E71" t="s">
        <v>199</v>
      </c>
      <c r="F71" s="5">
        <v>2002</v>
      </c>
      <c r="G71" s="39">
        <v>0.03487268518518519</v>
      </c>
      <c r="H71" s="39">
        <v>0.0926273148148148</v>
      </c>
      <c r="I71" s="5">
        <v>8</v>
      </c>
      <c r="J71" s="13">
        <v>30.71</v>
      </c>
      <c r="K71" s="11">
        <f>200-H71/H$59*100</f>
        <v>51.19003346969134</v>
      </c>
      <c r="L71" s="11">
        <f>1.2*$K71</f>
        <v>61.42804016362961</v>
      </c>
      <c r="M71" s="11">
        <f>0.5*L71</f>
        <v>30.714020081814805</v>
      </c>
    </row>
    <row r="72" spans="1:10" ht="15">
      <c r="A72" s="5">
        <v>10</v>
      </c>
      <c r="J72"/>
    </row>
    <row r="73" spans="1:10" ht="15">
      <c r="A73" s="5">
        <v>20901</v>
      </c>
      <c r="B73" t="s">
        <v>288</v>
      </c>
      <c r="C73" t="s">
        <v>289</v>
      </c>
      <c r="D73" t="s">
        <v>198</v>
      </c>
      <c r="E73" t="s">
        <v>199</v>
      </c>
      <c r="F73" s="5">
        <v>2003</v>
      </c>
      <c r="G73" s="39">
        <v>0.03204861111111111</v>
      </c>
      <c r="I73" s="5" t="s">
        <v>295</v>
      </c>
      <c r="J73" s="5">
        <v>0</v>
      </c>
    </row>
    <row r="74" spans="1:7" ht="15">
      <c r="A74" s="5">
        <v>20902</v>
      </c>
      <c r="B74" t="s">
        <v>291</v>
      </c>
      <c r="C74" t="s">
        <v>248</v>
      </c>
      <c r="D74" t="s">
        <v>205</v>
      </c>
      <c r="E74" t="s">
        <v>206</v>
      </c>
      <c r="F74" s="5">
        <v>2001</v>
      </c>
      <c r="G74" s="5" t="s">
        <v>296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177"/>
  <sheetViews>
    <sheetView zoomScale="106" zoomScaleNormal="106" zoomScalePageLayoutView="0" workbookViewId="0" topLeftCell="A1">
      <selection activeCell="N179" sqref="N179"/>
    </sheetView>
  </sheetViews>
  <sheetFormatPr defaultColWidth="9.140625" defaultRowHeight="15"/>
  <cols>
    <col min="1" max="1" width="6.57421875" style="0" customWidth="1"/>
    <col min="2" max="2" width="21.00390625" style="0" customWidth="1"/>
    <col min="3" max="3" width="12.28125" style="0" customWidth="1"/>
    <col min="4" max="4" width="9.140625" style="5" customWidth="1"/>
    <col min="5" max="5" width="7.140625" style="5" customWidth="1"/>
    <col min="6" max="6" width="12.28125" style="171" customWidth="1"/>
    <col min="7" max="7" width="9.140625" style="5" customWidth="1"/>
    <col min="8" max="8" width="9.140625" style="168" customWidth="1"/>
    <col min="9" max="9" width="10.57421875" style="167" customWidth="1"/>
    <col min="10" max="10" width="9.140625" style="167" customWidth="1"/>
  </cols>
  <sheetData>
    <row r="2" spans="2:6" ht="33.75" customHeight="1">
      <c r="B2" s="111" t="s">
        <v>817</v>
      </c>
      <c r="C2" s="111" t="s">
        <v>816</v>
      </c>
      <c r="D2" s="164" t="s">
        <v>124</v>
      </c>
      <c r="E2" s="111"/>
      <c r="F2" s="172">
        <v>43127</v>
      </c>
    </row>
    <row r="3" spans="1:8" ht="15.75">
      <c r="A3" s="161" t="s">
        <v>313</v>
      </c>
      <c r="B3" t="s">
        <v>314</v>
      </c>
      <c r="H3" s="169" t="s">
        <v>130</v>
      </c>
    </row>
    <row r="4" spans="1:14" ht="15">
      <c r="A4" s="163" t="s">
        <v>0</v>
      </c>
      <c r="B4" t="s">
        <v>315</v>
      </c>
      <c r="C4" t="s">
        <v>316</v>
      </c>
      <c r="D4" s="5" t="s">
        <v>317</v>
      </c>
      <c r="E4" s="5" t="s">
        <v>318</v>
      </c>
      <c r="F4" s="171" t="s">
        <v>819</v>
      </c>
      <c r="G4" s="5" t="s">
        <v>820</v>
      </c>
      <c r="K4" s="167"/>
      <c r="L4" s="167"/>
      <c r="M4" s="167"/>
      <c r="N4" s="167"/>
    </row>
    <row r="5" spans="1:14" ht="15">
      <c r="A5" s="472" t="s">
        <v>320</v>
      </c>
      <c r="B5" s="473" t="s">
        <v>321</v>
      </c>
      <c r="C5" s="473" t="s">
        <v>322</v>
      </c>
      <c r="D5" s="173" t="s">
        <v>323</v>
      </c>
      <c r="E5" s="173">
        <v>2006</v>
      </c>
      <c r="F5" s="477" t="s">
        <v>821</v>
      </c>
      <c r="G5" s="173">
        <v>1</v>
      </c>
      <c r="H5" s="474">
        <v>100</v>
      </c>
      <c r="K5" s="167"/>
      <c r="L5" s="167"/>
      <c r="M5" s="167"/>
      <c r="N5" s="167"/>
    </row>
    <row r="6" spans="1:14" ht="15">
      <c r="A6" s="472" t="s">
        <v>324</v>
      </c>
      <c r="B6" s="473" t="s">
        <v>325</v>
      </c>
      <c r="C6" s="473" t="s">
        <v>326</v>
      </c>
      <c r="D6" s="173" t="s">
        <v>327</v>
      </c>
      <c r="E6" s="173">
        <v>2006</v>
      </c>
      <c r="F6" s="475" t="s">
        <v>822</v>
      </c>
      <c r="G6" s="173">
        <v>2</v>
      </c>
      <c r="H6" s="474">
        <v>99.8</v>
      </c>
      <c r="K6" s="167"/>
      <c r="L6" s="167"/>
      <c r="M6" s="167"/>
      <c r="N6" s="167"/>
    </row>
    <row r="7" spans="1:14" ht="15">
      <c r="A7" s="472" t="s">
        <v>328</v>
      </c>
      <c r="B7" s="473" t="s">
        <v>329</v>
      </c>
      <c r="C7" s="473" t="s">
        <v>330</v>
      </c>
      <c r="D7" s="173" t="s">
        <v>331</v>
      </c>
      <c r="E7" s="173">
        <v>2006</v>
      </c>
      <c r="F7" s="475" t="s">
        <v>823</v>
      </c>
      <c r="G7" s="173">
        <v>3</v>
      </c>
      <c r="H7" s="474">
        <v>92.71</v>
      </c>
      <c r="K7" s="167"/>
      <c r="L7" s="167"/>
      <c r="M7" s="167"/>
      <c r="N7" s="167"/>
    </row>
    <row r="8" spans="1:14" ht="15">
      <c r="A8" s="472" t="s">
        <v>332</v>
      </c>
      <c r="B8" s="473" t="s">
        <v>333</v>
      </c>
      <c r="C8" s="473" t="s">
        <v>322</v>
      </c>
      <c r="D8" s="173" t="s">
        <v>334</v>
      </c>
      <c r="E8" s="173">
        <v>2007</v>
      </c>
      <c r="F8" s="475" t="s">
        <v>824</v>
      </c>
      <c r="G8" s="173">
        <v>4</v>
      </c>
      <c r="H8" s="474">
        <v>69.94</v>
      </c>
      <c r="K8" s="167"/>
      <c r="L8" s="167"/>
      <c r="M8" s="167"/>
      <c r="N8" s="167"/>
    </row>
    <row r="9" spans="1:14" ht="15">
      <c r="A9" s="472" t="s">
        <v>335</v>
      </c>
      <c r="B9" s="473" t="s">
        <v>336</v>
      </c>
      <c r="C9" s="473" t="s">
        <v>337</v>
      </c>
      <c r="D9" s="173" t="s">
        <v>338</v>
      </c>
      <c r="E9" s="173">
        <v>2007</v>
      </c>
      <c r="F9" s="475" t="s">
        <v>825</v>
      </c>
      <c r="G9" s="173">
        <v>5</v>
      </c>
      <c r="H9" s="474">
        <v>46.56</v>
      </c>
      <c r="K9" s="167"/>
      <c r="L9" s="167"/>
      <c r="M9" s="167"/>
      <c r="N9" s="167"/>
    </row>
    <row r="10" spans="1:14" ht="15">
      <c r="A10" s="472" t="s">
        <v>339</v>
      </c>
      <c r="B10" s="473" t="s">
        <v>340</v>
      </c>
      <c r="C10" s="473" t="s">
        <v>330</v>
      </c>
      <c r="D10" s="173" t="s">
        <v>341</v>
      </c>
      <c r="E10" s="173">
        <v>2006</v>
      </c>
      <c r="F10" s="475" t="s">
        <v>826</v>
      </c>
      <c r="G10" s="173">
        <v>6</v>
      </c>
      <c r="H10" s="474">
        <v>41.9</v>
      </c>
      <c r="K10" s="167"/>
      <c r="L10" s="167"/>
      <c r="M10" s="167"/>
      <c r="N10" s="167"/>
    </row>
    <row r="11" spans="1:14" ht="15">
      <c r="A11" s="472" t="s">
        <v>342</v>
      </c>
      <c r="B11" s="473" t="s">
        <v>343</v>
      </c>
      <c r="C11" s="473" t="s">
        <v>344</v>
      </c>
      <c r="D11" s="173" t="s">
        <v>345</v>
      </c>
      <c r="E11" s="173">
        <v>2006</v>
      </c>
      <c r="F11" s="475" t="s">
        <v>827</v>
      </c>
      <c r="G11" s="173">
        <v>7</v>
      </c>
      <c r="H11" s="474">
        <v>38.26</v>
      </c>
      <c r="K11" s="167"/>
      <c r="L11" s="167"/>
      <c r="M11" s="167"/>
      <c r="N11" s="167"/>
    </row>
    <row r="12" spans="1:14" ht="15">
      <c r="A12" s="472" t="s">
        <v>346</v>
      </c>
      <c r="B12" s="473" t="s">
        <v>347</v>
      </c>
      <c r="C12" s="473" t="s">
        <v>322</v>
      </c>
      <c r="D12" s="173" t="s">
        <v>348</v>
      </c>
      <c r="E12" s="173">
        <v>2007</v>
      </c>
      <c r="F12" s="475" t="s">
        <v>828</v>
      </c>
      <c r="G12" s="173">
        <v>8</v>
      </c>
      <c r="H12" s="474">
        <v>10.22</v>
      </c>
      <c r="K12" s="167"/>
      <c r="L12" s="167"/>
      <c r="M12" s="167"/>
      <c r="N12" s="167"/>
    </row>
    <row r="13" spans="1:14" ht="15">
      <c r="A13" s="472" t="s">
        <v>349</v>
      </c>
      <c r="B13" s="473" t="s">
        <v>350</v>
      </c>
      <c r="C13" s="473" t="s">
        <v>344</v>
      </c>
      <c r="D13" s="173" t="s">
        <v>351</v>
      </c>
      <c r="E13" s="173">
        <v>2007</v>
      </c>
      <c r="F13" s="475" t="s">
        <v>829</v>
      </c>
      <c r="G13" s="173">
        <v>9</v>
      </c>
      <c r="H13" s="474">
        <v>3.85</v>
      </c>
      <c r="K13" s="167"/>
      <c r="L13" s="167"/>
      <c r="M13" s="167"/>
      <c r="N13" s="167"/>
    </row>
    <row r="14" spans="1:14" ht="15">
      <c r="A14" s="472" t="s">
        <v>352</v>
      </c>
      <c r="B14" s="473" t="s">
        <v>353</v>
      </c>
      <c r="C14" s="473" t="s">
        <v>354</v>
      </c>
      <c r="D14" s="173" t="s">
        <v>355</v>
      </c>
      <c r="E14" s="173">
        <v>2007</v>
      </c>
      <c r="F14" s="475" t="s">
        <v>830</v>
      </c>
      <c r="G14" s="173">
        <v>10</v>
      </c>
      <c r="H14" s="474">
        <v>0</v>
      </c>
      <c r="K14" s="167"/>
      <c r="L14" s="167"/>
      <c r="M14" s="167"/>
      <c r="N14" s="167"/>
    </row>
    <row r="15" spans="1:14" ht="15">
      <c r="A15" s="472" t="s">
        <v>356</v>
      </c>
      <c r="B15" s="473" t="s">
        <v>357</v>
      </c>
      <c r="C15" s="473" t="s">
        <v>322</v>
      </c>
      <c r="D15" s="173" t="s">
        <v>358</v>
      </c>
      <c r="E15" s="173">
        <v>2007</v>
      </c>
      <c r="F15" s="475" t="s">
        <v>831</v>
      </c>
      <c r="G15" s="173">
        <v>11</v>
      </c>
      <c r="H15" s="474">
        <v>0</v>
      </c>
      <c r="K15" s="167"/>
      <c r="L15" s="167"/>
      <c r="M15" s="167"/>
      <c r="N15" s="167"/>
    </row>
    <row r="16" spans="1:14" ht="15">
      <c r="A16" s="472" t="s">
        <v>359</v>
      </c>
      <c r="B16" s="473" t="s">
        <v>360</v>
      </c>
      <c r="C16" s="473" t="s">
        <v>344</v>
      </c>
      <c r="D16" s="173" t="s">
        <v>361</v>
      </c>
      <c r="E16" s="173">
        <v>2006</v>
      </c>
      <c r="F16" s="475" t="s">
        <v>832</v>
      </c>
      <c r="G16" s="173">
        <v>12</v>
      </c>
      <c r="H16" s="474">
        <v>0</v>
      </c>
      <c r="K16" s="167"/>
      <c r="L16" s="167"/>
      <c r="M16" s="167"/>
      <c r="N16" s="167"/>
    </row>
    <row r="17" spans="1:14" ht="15">
      <c r="A17" s="472" t="s">
        <v>362</v>
      </c>
      <c r="B17" s="473" t="s">
        <v>363</v>
      </c>
      <c r="C17" s="473" t="s">
        <v>330</v>
      </c>
      <c r="D17" s="173" t="s">
        <v>364</v>
      </c>
      <c r="E17" s="173">
        <v>2007</v>
      </c>
      <c r="F17" s="475" t="s">
        <v>833</v>
      </c>
      <c r="G17" s="173">
        <v>13</v>
      </c>
      <c r="H17" s="474">
        <v>0</v>
      </c>
      <c r="K17" s="167"/>
      <c r="L17" s="167"/>
      <c r="M17" s="167"/>
      <c r="N17" s="167"/>
    </row>
    <row r="18" spans="1:14" ht="15">
      <c r="A18" s="472" t="s">
        <v>365</v>
      </c>
      <c r="B18" s="473" t="s">
        <v>366</v>
      </c>
      <c r="C18" s="473" t="s">
        <v>330</v>
      </c>
      <c r="D18" s="173" t="s">
        <v>367</v>
      </c>
      <c r="E18" s="173">
        <v>2007</v>
      </c>
      <c r="F18" s="475" t="s">
        <v>834</v>
      </c>
      <c r="G18" s="173">
        <v>14</v>
      </c>
      <c r="H18" s="474">
        <v>0</v>
      </c>
      <c r="K18" s="167"/>
      <c r="L18" s="167"/>
      <c r="M18" s="167"/>
      <c r="N18" s="167"/>
    </row>
    <row r="19" spans="1:14" ht="15">
      <c r="A19" s="472" t="s">
        <v>368</v>
      </c>
      <c r="B19" s="473" t="s">
        <v>369</v>
      </c>
      <c r="C19" s="473" t="s">
        <v>330</v>
      </c>
      <c r="D19" s="173" t="s">
        <v>370</v>
      </c>
      <c r="E19" s="173">
        <v>2006</v>
      </c>
      <c r="F19" s="475" t="s">
        <v>835</v>
      </c>
      <c r="G19" s="173">
        <v>15</v>
      </c>
      <c r="H19" s="474">
        <v>0</v>
      </c>
      <c r="K19" s="167"/>
      <c r="L19" s="167"/>
      <c r="M19" s="167"/>
      <c r="N19" s="167"/>
    </row>
    <row r="20" spans="1:14" ht="15">
      <c r="A20" s="472" t="s">
        <v>371</v>
      </c>
      <c r="B20" s="473" t="s">
        <v>372</v>
      </c>
      <c r="C20" s="473" t="s">
        <v>344</v>
      </c>
      <c r="D20" s="173" t="s">
        <v>373</v>
      </c>
      <c r="E20" s="173">
        <v>2006</v>
      </c>
      <c r="F20" s="475" t="s">
        <v>836</v>
      </c>
      <c r="G20" s="173">
        <v>16</v>
      </c>
      <c r="H20" s="474">
        <v>0</v>
      </c>
      <c r="K20" s="167"/>
      <c r="L20" s="167"/>
      <c r="M20" s="167"/>
      <c r="N20" s="167"/>
    </row>
    <row r="21" spans="1:14" ht="15">
      <c r="A21" s="472" t="s">
        <v>374</v>
      </c>
      <c r="B21" s="473" t="s">
        <v>375</v>
      </c>
      <c r="C21" s="473" t="s">
        <v>376</v>
      </c>
      <c r="D21" s="173" t="s">
        <v>377</v>
      </c>
      <c r="E21" s="173">
        <v>2007</v>
      </c>
      <c r="F21" s="475" t="s">
        <v>837</v>
      </c>
      <c r="G21" s="173">
        <v>17</v>
      </c>
      <c r="H21" s="474">
        <v>0</v>
      </c>
      <c r="K21" s="167"/>
      <c r="L21" s="167"/>
      <c r="M21" s="167"/>
      <c r="N21" s="167"/>
    </row>
    <row r="22" spans="1:14" ht="15">
      <c r="A22" s="472" t="s">
        <v>378</v>
      </c>
      <c r="B22" s="473" t="s">
        <v>379</v>
      </c>
      <c r="C22" s="473" t="s">
        <v>330</v>
      </c>
      <c r="D22" s="173" t="s">
        <v>380</v>
      </c>
      <c r="E22" s="173">
        <v>2006</v>
      </c>
      <c r="F22" s="475" t="s">
        <v>838</v>
      </c>
      <c r="G22" s="173">
        <v>18</v>
      </c>
      <c r="H22" s="474">
        <v>0</v>
      </c>
      <c r="K22" s="167"/>
      <c r="L22" s="167"/>
      <c r="M22" s="167"/>
      <c r="N22" s="167"/>
    </row>
    <row r="23" spans="1:14" ht="15">
      <c r="A23" s="472" t="s">
        <v>381</v>
      </c>
      <c r="B23" s="473" t="s">
        <v>382</v>
      </c>
      <c r="C23" s="473" t="s">
        <v>383</v>
      </c>
      <c r="D23" s="173" t="s">
        <v>384</v>
      </c>
      <c r="E23" s="173">
        <v>2007</v>
      </c>
      <c r="F23" s="475" t="s">
        <v>839</v>
      </c>
      <c r="G23" s="173">
        <v>19</v>
      </c>
      <c r="H23" s="474">
        <v>0</v>
      </c>
      <c r="K23" s="167"/>
      <c r="L23" s="167"/>
      <c r="M23" s="167"/>
      <c r="N23" s="167"/>
    </row>
    <row r="24" spans="1:14" ht="15">
      <c r="A24" s="472" t="s">
        <v>385</v>
      </c>
      <c r="B24" s="473" t="s">
        <v>386</v>
      </c>
      <c r="C24" s="473" t="s">
        <v>344</v>
      </c>
      <c r="D24" s="173" t="s">
        <v>387</v>
      </c>
      <c r="E24" s="173">
        <v>2007</v>
      </c>
      <c r="F24" s="475" t="s">
        <v>29</v>
      </c>
      <c r="G24" s="173" t="s">
        <v>29</v>
      </c>
      <c r="H24" s="476"/>
      <c r="K24" s="167"/>
      <c r="L24" s="167"/>
      <c r="M24" s="167"/>
      <c r="N24" s="167"/>
    </row>
    <row r="26" spans="1:2" ht="15.75">
      <c r="A26" s="161" t="s">
        <v>389</v>
      </c>
      <c r="B26" t="s">
        <v>390</v>
      </c>
    </row>
    <row r="27" spans="1:6" ht="15">
      <c r="A27" s="163" t="s">
        <v>0</v>
      </c>
      <c r="B27" t="s">
        <v>315</v>
      </c>
      <c r="C27" t="s">
        <v>316</v>
      </c>
      <c r="D27" s="5" t="s">
        <v>317</v>
      </c>
      <c r="E27" s="5" t="s">
        <v>318</v>
      </c>
      <c r="F27" s="171" t="s">
        <v>319</v>
      </c>
    </row>
    <row r="28" spans="1:8" ht="15">
      <c r="A28" s="162" t="s">
        <v>320</v>
      </c>
      <c r="B28" s="473" t="s">
        <v>391</v>
      </c>
      <c r="C28" s="473" t="s">
        <v>330</v>
      </c>
      <c r="D28" s="173" t="s">
        <v>392</v>
      </c>
      <c r="E28" s="173">
        <v>2004</v>
      </c>
      <c r="F28" s="475" t="s">
        <v>840</v>
      </c>
      <c r="G28" s="173">
        <v>1</v>
      </c>
      <c r="H28" s="474">
        <v>100</v>
      </c>
    </row>
    <row r="29" spans="1:8" ht="15">
      <c r="A29" s="162" t="s">
        <v>324</v>
      </c>
      <c r="B29" s="473" t="s">
        <v>393</v>
      </c>
      <c r="C29" s="473" t="s">
        <v>322</v>
      </c>
      <c r="D29" s="173" t="s">
        <v>394</v>
      </c>
      <c r="E29" s="173">
        <v>2004</v>
      </c>
      <c r="F29" s="475" t="s">
        <v>841</v>
      </c>
      <c r="G29" s="173">
        <v>2</v>
      </c>
      <c r="H29" s="474">
        <v>96.75</v>
      </c>
    </row>
    <row r="30" spans="1:8" ht="15">
      <c r="A30" s="162" t="s">
        <v>328</v>
      </c>
      <c r="B30" s="473" t="s">
        <v>395</v>
      </c>
      <c r="C30" s="473" t="s">
        <v>383</v>
      </c>
      <c r="D30" s="173" t="s">
        <v>396</v>
      </c>
      <c r="E30" s="173">
        <v>2005</v>
      </c>
      <c r="F30" s="475" t="s">
        <v>842</v>
      </c>
      <c r="G30" s="173">
        <v>3</v>
      </c>
      <c r="H30" s="474">
        <v>91.09</v>
      </c>
    </row>
    <row r="31" spans="1:8" ht="15">
      <c r="A31" s="162" t="s">
        <v>332</v>
      </c>
      <c r="B31" s="473" t="s">
        <v>397</v>
      </c>
      <c r="C31" s="473" t="s">
        <v>330</v>
      </c>
      <c r="D31" s="173" t="s">
        <v>398</v>
      </c>
      <c r="E31" s="173">
        <v>2004</v>
      </c>
      <c r="F31" s="475" t="s">
        <v>843</v>
      </c>
      <c r="G31" s="173">
        <v>4</v>
      </c>
      <c r="H31" s="474">
        <v>88.08</v>
      </c>
    </row>
    <row r="32" spans="1:8" ht="15">
      <c r="A32" s="162" t="s">
        <v>335</v>
      </c>
      <c r="B32" s="473" t="s">
        <v>399</v>
      </c>
      <c r="C32" s="473" t="s">
        <v>322</v>
      </c>
      <c r="D32" s="173" t="s">
        <v>400</v>
      </c>
      <c r="E32" s="173">
        <v>2004</v>
      </c>
      <c r="F32" s="475" t="s">
        <v>844</v>
      </c>
      <c r="G32" s="173">
        <v>5</v>
      </c>
      <c r="H32" s="474">
        <v>86.13</v>
      </c>
    </row>
    <row r="33" spans="1:8" ht="15">
      <c r="A33" s="162" t="s">
        <v>339</v>
      </c>
      <c r="B33" s="473" t="s">
        <v>401</v>
      </c>
      <c r="C33" s="473" t="s">
        <v>383</v>
      </c>
      <c r="D33" s="173" t="s">
        <v>402</v>
      </c>
      <c r="E33" s="173">
        <v>2005</v>
      </c>
      <c r="F33" s="475" t="s">
        <v>845</v>
      </c>
      <c r="G33" s="173">
        <v>6</v>
      </c>
      <c r="H33" s="474">
        <v>84.78</v>
      </c>
    </row>
    <row r="34" spans="1:8" ht="15">
      <c r="A34" s="162" t="s">
        <v>342</v>
      </c>
      <c r="B34" s="473" t="s">
        <v>403</v>
      </c>
      <c r="C34" s="473" t="s">
        <v>344</v>
      </c>
      <c r="D34" s="173" t="s">
        <v>404</v>
      </c>
      <c r="E34" s="173">
        <v>2005</v>
      </c>
      <c r="F34" s="475" t="s">
        <v>846</v>
      </c>
      <c r="G34" s="173">
        <v>7</v>
      </c>
      <c r="H34" s="474">
        <v>80.92</v>
      </c>
    </row>
    <row r="35" spans="1:8" ht="15">
      <c r="A35" s="162" t="s">
        <v>346</v>
      </c>
      <c r="B35" s="473" t="s">
        <v>405</v>
      </c>
      <c r="C35" s="473" t="s">
        <v>383</v>
      </c>
      <c r="D35" s="173" t="s">
        <v>406</v>
      </c>
      <c r="E35" s="173">
        <v>2004</v>
      </c>
      <c r="F35" s="475" t="s">
        <v>847</v>
      </c>
      <c r="G35" s="173">
        <v>8</v>
      </c>
      <c r="H35" s="474">
        <v>66.5</v>
      </c>
    </row>
    <row r="36" spans="1:8" ht="15">
      <c r="A36" s="162" t="s">
        <v>349</v>
      </c>
      <c r="B36" s="473" t="s">
        <v>407</v>
      </c>
      <c r="C36" s="473" t="s">
        <v>330</v>
      </c>
      <c r="D36" s="173" t="s">
        <v>408</v>
      </c>
      <c r="E36" s="173">
        <v>2005</v>
      </c>
      <c r="F36" s="475" t="s">
        <v>848</v>
      </c>
      <c r="G36" s="173">
        <v>9</v>
      </c>
      <c r="H36" s="474">
        <v>63.24</v>
      </c>
    </row>
    <row r="37" spans="1:8" ht="15">
      <c r="A37" s="162" t="s">
        <v>352</v>
      </c>
      <c r="B37" s="473" t="s">
        <v>409</v>
      </c>
      <c r="C37" s="473" t="s">
        <v>322</v>
      </c>
      <c r="D37" s="173" t="s">
        <v>410</v>
      </c>
      <c r="E37" s="173">
        <v>2004</v>
      </c>
      <c r="F37" s="475" t="s">
        <v>849</v>
      </c>
      <c r="G37" s="173">
        <v>10</v>
      </c>
      <c r="H37" s="474">
        <v>47.37</v>
      </c>
    </row>
    <row r="38" spans="1:8" ht="15">
      <c r="A38" s="162" t="s">
        <v>356</v>
      </c>
      <c r="B38" s="473" t="s">
        <v>411</v>
      </c>
      <c r="C38" s="473" t="s">
        <v>344</v>
      </c>
      <c r="D38" s="173" t="s">
        <v>412</v>
      </c>
      <c r="E38" s="173">
        <v>1979</v>
      </c>
      <c r="F38" s="475" t="s">
        <v>850</v>
      </c>
      <c r="G38" s="173" t="s">
        <v>729</v>
      </c>
      <c r="H38" s="474">
        <v>25.69</v>
      </c>
    </row>
    <row r="39" spans="1:8" ht="15">
      <c r="A39" s="162" t="s">
        <v>413</v>
      </c>
      <c r="B39" s="473" t="s">
        <v>414</v>
      </c>
      <c r="C39" s="473" t="s">
        <v>383</v>
      </c>
      <c r="D39" s="173" t="s">
        <v>415</v>
      </c>
      <c r="E39" s="173">
        <v>2004</v>
      </c>
      <c r="F39" s="475" t="s">
        <v>851</v>
      </c>
      <c r="G39" s="173">
        <v>11</v>
      </c>
      <c r="H39" s="474">
        <v>4.91</v>
      </c>
    </row>
    <row r="40" spans="1:8" ht="15">
      <c r="A40" s="162" t="s">
        <v>365</v>
      </c>
      <c r="B40" s="473" t="s">
        <v>416</v>
      </c>
      <c r="C40" s="473" t="s">
        <v>344</v>
      </c>
      <c r="D40" s="173" t="s">
        <v>417</v>
      </c>
      <c r="E40" s="173">
        <v>2005</v>
      </c>
      <c r="F40" s="475" t="s">
        <v>29</v>
      </c>
      <c r="G40" s="173" t="s">
        <v>29</v>
      </c>
      <c r="H40" s="474">
        <v>0</v>
      </c>
    </row>
    <row r="41" spans="1:8" ht="15">
      <c r="A41" s="162" t="s">
        <v>418</v>
      </c>
      <c r="B41" t="s">
        <v>419</v>
      </c>
      <c r="C41" t="s">
        <v>330</v>
      </c>
      <c r="D41" s="5" t="s">
        <v>420</v>
      </c>
      <c r="E41" s="5">
        <v>2004</v>
      </c>
      <c r="F41" s="171" t="s">
        <v>388</v>
      </c>
      <c r="G41" s="5" t="s">
        <v>29</v>
      </c>
      <c r="H41" s="24">
        <v>0</v>
      </c>
    </row>
    <row r="43" spans="1:2" ht="15.75">
      <c r="A43" s="161" t="s">
        <v>421</v>
      </c>
      <c r="B43" t="s">
        <v>422</v>
      </c>
    </row>
    <row r="44" spans="1:9" ht="15">
      <c r="A44" s="162" t="s">
        <v>320</v>
      </c>
      <c r="B44" s="473" t="s">
        <v>423</v>
      </c>
      <c r="C44" s="473" t="s">
        <v>322</v>
      </c>
      <c r="D44" s="173" t="s">
        <v>424</v>
      </c>
      <c r="E44" s="173">
        <v>2001</v>
      </c>
      <c r="F44" s="477" t="s">
        <v>863</v>
      </c>
      <c r="G44" s="173">
        <v>1</v>
      </c>
      <c r="H44" s="474">
        <v>100</v>
      </c>
      <c r="I44" s="478"/>
    </row>
    <row r="45" spans="1:9" ht="15">
      <c r="A45" s="162" t="s">
        <v>324</v>
      </c>
      <c r="B45" s="473" t="s">
        <v>425</v>
      </c>
      <c r="C45" s="473" t="s">
        <v>426</v>
      </c>
      <c r="D45" s="173" t="s">
        <v>427</v>
      </c>
      <c r="E45" s="173">
        <v>2001</v>
      </c>
      <c r="F45" s="477" t="s">
        <v>852</v>
      </c>
      <c r="G45" s="173">
        <v>2</v>
      </c>
      <c r="H45" s="474">
        <v>94.2</v>
      </c>
      <c r="I45" s="479"/>
    </row>
    <row r="46" spans="1:9" ht="15">
      <c r="A46" s="162" t="s">
        <v>328</v>
      </c>
      <c r="B46" s="473" t="s">
        <v>428</v>
      </c>
      <c r="C46" s="473" t="s">
        <v>429</v>
      </c>
      <c r="D46" s="173" t="s">
        <v>430</v>
      </c>
      <c r="E46" s="173">
        <v>2001</v>
      </c>
      <c r="F46" s="477" t="s">
        <v>853</v>
      </c>
      <c r="G46" s="173">
        <v>3</v>
      </c>
      <c r="H46" s="474">
        <v>91.78</v>
      </c>
      <c r="I46" s="479"/>
    </row>
    <row r="47" spans="1:9" ht="15">
      <c r="A47" s="162" t="s">
        <v>332</v>
      </c>
      <c r="B47" s="473" t="s">
        <v>431</v>
      </c>
      <c r="C47" s="473" t="s">
        <v>383</v>
      </c>
      <c r="D47" s="173" t="s">
        <v>432</v>
      </c>
      <c r="E47" s="173">
        <v>2002</v>
      </c>
      <c r="F47" s="477" t="s">
        <v>854</v>
      </c>
      <c r="G47" s="173">
        <v>4</v>
      </c>
      <c r="H47" s="474">
        <v>90.35</v>
      </c>
      <c r="I47" s="479"/>
    </row>
    <row r="48" spans="1:9" ht="15">
      <c r="A48" s="162" t="s">
        <v>335</v>
      </c>
      <c r="B48" s="473" t="s">
        <v>433</v>
      </c>
      <c r="C48" s="473" t="s">
        <v>434</v>
      </c>
      <c r="D48" s="173" t="s">
        <v>435</v>
      </c>
      <c r="E48" s="173">
        <v>2001</v>
      </c>
      <c r="F48" s="477" t="s">
        <v>855</v>
      </c>
      <c r="G48" s="173">
        <v>5</v>
      </c>
      <c r="H48" s="474">
        <v>88.19</v>
      </c>
      <c r="I48" s="479"/>
    </row>
    <row r="49" spans="1:9" ht="15">
      <c r="A49" s="162" t="s">
        <v>339</v>
      </c>
      <c r="B49" s="473" t="s">
        <v>436</v>
      </c>
      <c r="C49" s="473" t="s">
        <v>429</v>
      </c>
      <c r="D49" s="173" t="s">
        <v>437</v>
      </c>
      <c r="E49" s="173">
        <v>2001</v>
      </c>
      <c r="F49" s="477" t="s">
        <v>856</v>
      </c>
      <c r="G49" s="173">
        <v>6</v>
      </c>
      <c r="H49" s="474">
        <v>87.24</v>
      </c>
      <c r="I49" s="479"/>
    </row>
    <row r="50" spans="1:9" ht="15">
      <c r="A50" s="162" t="s">
        <v>342</v>
      </c>
      <c r="B50" s="473" t="s">
        <v>438</v>
      </c>
      <c r="C50" s="473" t="s">
        <v>330</v>
      </c>
      <c r="D50" s="173" t="s">
        <v>439</v>
      </c>
      <c r="E50" s="173">
        <v>2003</v>
      </c>
      <c r="F50" s="477" t="s">
        <v>857</v>
      </c>
      <c r="G50" s="173">
        <v>7</v>
      </c>
      <c r="H50" s="474">
        <v>85.5</v>
      </c>
      <c r="I50" s="479"/>
    </row>
    <row r="51" spans="1:9" ht="15">
      <c r="A51" s="162" t="s">
        <v>346</v>
      </c>
      <c r="B51" s="473" t="s">
        <v>440</v>
      </c>
      <c r="C51" s="473" t="s">
        <v>383</v>
      </c>
      <c r="D51" s="173" t="s">
        <v>441</v>
      </c>
      <c r="E51" s="173">
        <v>2003</v>
      </c>
      <c r="F51" s="477" t="s">
        <v>858</v>
      </c>
      <c r="G51" s="173">
        <v>8</v>
      </c>
      <c r="H51" s="474">
        <v>85.13</v>
      </c>
      <c r="I51" s="479"/>
    </row>
    <row r="52" spans="1:9" ht="15">
      <c r="A52" s="162" t="s">
        <v>349</v>
      </c>
      <c r="B52" s="473" t="s">
        <v>442</v>
      </c>
      <c r="C52" s="473" t="s">
        <v>330</v>
      </c>
      <c r="D52" s="173" t="s">
        <v>443</v>
      </c>
      <c r="E52" s="173">
        <v>2003</v>
      </c>
      <c r="F52" s="477" t="s">
        <v>859</v>
      </c>
      <c r="G52" s="173">
        <v>9</v>
      </c>
      <c r="H52" s="474">
        <v>79.65</v>
      </c>
      <c r="I52" s="478"/>
    </row>
    <row r="53" spans="1:9" ht="15">
      <c r="A53" s="162" t="s">
        <v>352</v>
      </c>
      <c r="B53" s="473" t="s">
        <v>444</v>
      </c>
      <c r="C53" s="473" t="s">
        <v>383</v>
      </c>
      <c r="D53" s="173" t="s">
        <v>445</v>
      </c>
      <c r="E53" s="173">
        <v>2001</v>
      </c>
      <c r="F53" s="477" t="s">
        <v>860</v>
      </c>
      <c r="G53" s="173">
        <v>10</v>
      </c>
      <c r="H53" s="474">
        <v>76.96</v>
      </c>
      <c r="I53" s="478"/>
    </row>
    <row r="54" spans="1:9" ht="15">
      <c r="A54" s="162" t="s">
        <v>356</v>
      </c>
      <c r="B54" s="473" t="s">
        <v>446</v>
      </c>
      <c r="C54" s="473" t="s">
        <v>322</v>
      </c>
      <c r="D54" s="173" t="s">
        <v>447</v>
      </c>
      <c r="E54" s="173">
        <v>2003</v>
      </c>
      <c r="F54" s="477">
        <v>0.029027777777777777</v>
      </c>
      <c r="G54" s="173">
        <v>11</v>
      </c>
      <c r="H54" s="474">
        <v>67.79</v>
      </c>
      <c r="I54" s="478"/>
    </row>
    <row r="55" spans="1:9" ht="15">
      <c r="A55" s="162" t="s">
        <v>359</v>
      </c>
      <c r="B55" s="473" t="s">
        <v>448</v>
      </c>
      <c r="C55" s="473" t="s">
        <v>376</v>
      </c>
      <c r="D55" s="173" t="s">
        <v>449</v>
      </c>
      <c r="E55" s="173">
        <v>2002</v>
      </c>
      <c r="F55" s="477">
        <v>0.03181712962962963</v>
      </c>
      <c r="G55" s="173">
        <v>12</v>
      </c>
      <c r="H55" s="474">
        <v>55.09</v>
      </c>
      <c r="I55" s="478"/>
    </row>
    <row r="56" spans="1:9" ht="15">
      <c r="A56" s="162" t="s">
        <v>362</v>
      </c>
      <c r="B56" s="473" t="s">
        <v>450</v>
      </c>
      <c r="C56" s="473" t="s">
        <v>322</v>
      </c>
      <c r="D56" s="173" t="s">
        <v>451</v>
      </c>
      <c r="E56" s="173">
        <v>2003</v>
      </c>
      <c r="F56" s="475" t="s">
        <v>861</v>
      </c>
      <c r="G56" s="173">
        <v>13</v>
      </c>
      <c r="H56" s="474">
        <v>53.93</v>
      </c>
      <c r="I56" s="478"/>
    </row>
    <row r="57" spans="1:9" ht="15">
      <c r="A57" s="162" t="s">
        <v>365</v>
      </c>
      <c r="B57" s="473" t="s">
        <v>452</v>
      </c>
      <c r="C57" s="473" t="s">
        <v>344</v>
      </c>
      <c r="D57" s="173" t="s">
        <v>453</v>
      </c>
      <c r="E57" s="173">
        <v>2003</v>
      </c>
      <c r="F57" s="477">
        <v>0.03369212962962963</v>
      </c>
      <c r="G57" s="173">
        <v>14</v>
      </c>
      <c r="H57" s="474">
        <v>46.55</v>
      </c>
      <c r="I57" s="478"/>
    </row>
    <row r="58" spans="1:9" ht="15">
      <c r="A58" s="162" t="s">
        <v>454</v>
      </c>
      <c r="B58" s="473" t="s">
        <v>455</v>
      </c>
      <c r="C58" s="473" t="s">
        <v>322</v>
      </c>
      <c r="D58" s="173" t="s">
        <v>456</v>
      </c>
      <c r="E58" s="173">
        <v>2002</v>
      </c>
      <c r="F58" s="477">
        <v>0.036111111111111115</v>
      </c>
      <c r="G58" s="173">
        <v>15</v>
      </c>
      <c r="H58" s="474">
        <v>35.53</v>
      </c>
      <c r="I58" s="478"/>
    </row>
    <row r="59" spans="1:9" ht="15">
      <c r="A59" s="162" t="s">
        <v>418</v>
      </c>
      <c r="B59" s="473" t="s">
        <v>457</v>
      </c>
      <c r="C59" s="473" t="s">
        <v>458</v>
      </c>
      <c r="D59" s="173" t="s">
        <v>459</v>
      </c>
      <c r="E59" s="173">
        <v>2002</v>
      </c>
      <c r="F59" s="477">
        <v>0.03908564814814815</v>
      </c>
      <c r="G59" s="173">
        <v>16</v>
      </c>
      <c r="H59" s="474">
        <v>21.98</v>
      </c>
      <c r="I59" s="478"/>
    </row>
    <row r="60" spans="1:9" ht="15">
      <c r="A60" s="162" t="s">
        <v>374</v>
      </c>
      <c r="B60" s="473" t="s">
        <v>460</v>
      </c>
      <c r="C60" s="473" t="s">
        <v>344</v>
      </c>
      <c r="D60" s="173" t="s">
        <v>461</v>
      </c>
      <c r="E60" s="173">
        <v>2002</v>
      </c>
      <c r="F60" s="475" t="s">
        <v>862</v>
      </c>
      <c r="G60" s="173">
        <v>17</v>
      </c>
      <c r="H60" s="474">
        <v>14.92</v>
      </c>
      <c r="I60" s="478"/>
    </row>
    <row r="61" spans="1:9" ht="15">
      <c r="A61" s="162" t="s">
        <v>378</v>
      </c>
      <c r="B61" s="473" t="s">
        <v>462</v>
      </c>
      <c r="C61" s="473" t="s">
        <v>330</v>
      </c>
      <c r="D61" s="173" t="s">
        <v>463</v>
      </c>
      <c r="E61" s="173">
        <v>2003</v>
      </c>
      <c r="F61" s="475" t="s">
        <v>29</v>
      </c>
      <c r="G61" s="173" t="s">
        <v>29</v>
      </c>
      <c r="H61" s="474">
        <v>0</v>
      </c>
      <c r="I61" s="478"/>
    </row>
    <row r="62" spans="2:9" ht="15">
      <c r="B62" s="473"/>
      <c r="C62" s="473"/>
      <c r="D62" s="173"/>
      <c r="E62" s="173"/>
      <c r="F62" s="475"/>
      <c r="G62" s="173"/>
      <c r="H62" s="476"/>
      <c r="I62" s="478"/>
    </row>
    <row r="63" spans="1:2" ht="15.75">
      <c r="A63" s="161" t="s">
        <v>464</v>
      </c>
      <c r="B63" t="s">
        <v>465</v>
      </c>
    </row>
    <row r="64" spans="1:7" ht="15">
      <c r="A64" s="163" t="s">
        <v>0</v>
      </c>
      <c r="B64" t="s">
        <v>315</v>
      </c>
      <c r="C64" t="s">
        <v>466</v>
      </c>
      <c r="D64" s="5" t="s">
        <v>467</v>
      </c>
      <c r="E64" s="5" t="s">
        <v>318</v>
      </c>
      <c r="F64" s="171" t="s">
        <v>864</v>
      </c>
      <c r="G64" s="5" t="s">
        <v>119</v>
      </c>
    </row>
    <row r="65" spans="1:9" ht="15">
      <c r="A65" s="162" t="s">
        <v>320</v>
      </c>
      <c r="B65" s="473" t="s">
        <v>468</v>
      </c>
      <c r="C65" s="473" t="s">
        <v>429</v>
      </c>
      <c r="D65" s="173" t="s">
        <v>469</v>
      </c>
      <c r="E65" s="173">
        <v>2006</v>
      </c>
      <c r="F65" s="475" t="s">
        <v>865</v>
      </c>
      <c r="G65" s="173">
        <v>1</v>
      </c>
      <c r="H65" s="474">
        <v>100</v>
      </c>
      <c r="I65" s="478"/>
    </row>
    <row r="66" spans="1:9" ht="15">
      <c r="A66" s="162" t="s">
        <v>324</v>
      </c>
      <c r="B66" s="473" t="s">
        <v>470</v>
      </c>
      <c r="C66" s="473" t="s">
        <v>429</v>
      </c>
      <c r="D66" s="173" t="s">
        <v>471</v>
      </c>
      <c r="E66" s="173">
        <v>2006</v>
      </c>
      <c r="F66" s="475" t="s">
        <v>866</v>
      </c>
      <c r="G66" s="173">
        <v>2</v>
      </c>
      <c r="H66" s="474">
        <v>96.07</v>
      </c>
      <c r="I66" s="478"/>
    </row>
    <row r="67" spans="1:9" ht="15">
      <c r="A67" s="162" t="s">
        <v>328</v>
      </c>
      <c r="B67" s="473" t="s">
        <v>472</v>
      </c>
      <c r="C67" s="473" t="s">
        <v>429</v>
      </c>
      <c r="D67" s="173" t="s">
        <v>473</v>
      </c>
      <c r="E67" s="173">
        <v>2006</v>
      </c>
      <c r="F67" s="475" t="s">
        <v>867</v>
      </c>
      <c r="G67" s="173">
        <v>3</v>
      </c>
      <c r="H67" s="474">
        <v>88.7</v>
      </c>
      <c r="I67" s="478"/>
    </row>
    <row r="68" spans="1:9" ht="15">
      <c r="A68" s="162" t="s">
        <v>332</v>
      </c>
      <c r="B68" s="473" t="s">
        <v>474</v>
      </c>
      <c r="C68" s="473" t="s">
        <v>376</v>
      </c>
      <c r="D68" s="173" t="s">
        <v>475</v>
      </c>
      <c r="E68" s="173">
        <v>2006</v>
      </c>
      <c r="F68" s="475" t="s">
        <v>868</v>
      </c>
      <c r="G68" s="173">
        <v>4</v>
      </c>
      <c r="H68" s="474">
        <v>87.03</v>
      </c>
      <c r="I68" s="478"/>
    </row>
    <row r="69" spans="1:9" ht="15">
      <c r="A69" s="162" t="s">
        <v>335</v>
      </c>
      <c r="B69" s="473" t="s">
        <v>476</v>
      </c>
      <c r="C69" s="473" t="s">
        <v>477</v>
      </c>
      <c r="D69" s="173" t="s">
        <v>478</v>
      </c>
      <c r="E69" s="173">
        <v>2006</v>
      </c>
      <c r="F69" s="475" t="s">
        <v>869</v>
      </c>
      <c r="G69" s="173">
        <v>5</v>
      </c>
      <c r="H69" s="474">
        <v>85.56</v>
      </c>
      <c r="I69" s="478"/>
    </row>
    <row r="70" spans="1:9" ht="15">
      <c r="A70" s="162" t="s">
        <v>339</v>
      </c>
      <c r="B70" s="473" t="s">
        <v>479</v>
      </c>
      <c r="C70" s="473" t="s">
        <v>429</v>
      </c>
      <c r="D70" s="173" t="s">
        <v>480</v>
      </c>
      <c r="E70" s="173">
        <v>2007</v>
      </c>
      <c r="F70" s="477">
        <v>0.014039351851851851</v>
      </c>
      <c r="G70" s="173">
        <v>6</v>
      </c>
      <c r="H70" s="474">
        <v>80.84</v>
      </c>
      <c r="I70" s="478"/>
    </row>
    <row r="71" spans="1:9" ht="15">
      <c r="A71" s="162" t="s">
        <v>342</v>
      </c>
      <c r="B71" s="473" t="s">
        <v>481</v>
      </c>
      <c r="C71" s="473" t="s">
        <v>322</v>
      </c>
      <c r="D71" s="173" t="s">
        <v>482</v>
      </c>
      <c r="E71" s="173">
        <v>2007</v>
      </c>
      <c r="F71" s="477">
        <v>0.014224537037037037</v>
      </c>
      <c r="G71" s="173">
        <v>7</v>
      </c>
      <c r="H71" s="474">
        <v>79.27</v>
      </c>
      <c r="I71" s="478"/>
    </row>
    <row r="72" spans="1:9" ht="15">
      <c r="A72" s="162" t="s">
        <v>346</v>
      </c>
      <c r="B72" s="473" t="s">
        <v>483</v>
      </c>
      <c r="C72" s="473" t="s">
        <v>344</v>
      </c>
      <c r="D72" s="173" t="s">
        <v>484</v>
      </c>
      <c r="E72" s="173">
        <v>2007</v>
      </c>
      <c r="F72" s="475" t="s">
        <v>870</v>
      </c>
      <c r="G72" s="173">
        <v>8</v>
      </c>
      <c r="H72" s="474">
        <v>75.44</v>
      </c>
      <c r="I72" s="478"/>
    </row>
    <row r="73" spans="1:9" ht="15">
      <c r="A73" s="162" t="s">
        <v>349</v>
      </c>
      <c r="B73" s="473" t="s">
        <v>485</v>
      </c>
      <c r="C73" s="473" t="s">
        <v>330</v>
      </c>
      <c r="D73" s="173" t="s">
        <v>486</v>
      </c>
      <c r="E73" s="173">
        <v>2006</v>
      </c>
      <c r="F73" s="475" t="s">
        <v>871</v>
      </c>
      <c r="G73" s="173">
        <v>9</v>
      </c>
      <c r="H73" s="474">
        <v>62.77</v>
      </c>
      <c r="I73" s="478"/>
    </row>
    <row r="74" spans="1:9" ht="15">
      <c r="A74" s="162" t="s">
        <v>352</v>
      </c>
      <c r="B74" s="473" t="s">
        <v>487</v>
      </c>
      <c r="C74" s="473" t="s">
        <v>376</v>
      </c>
      <c r="D74" s="173" t="s">
        <v>488</v>
      </c>
      <c r="E74" s="173">
        <v>2006</v>
      </c>
      <c r="F74" s="475" t="s">
        <v>872</v>
      </c>
      <c r="G74" s="173">
        <v>10</v>
      </c>
      <c r="H74" s="474">
        <v>59.04</v>
      </c>
      <c r="I74" s="478"/>
    </row>
    <row r="75" spans="1:9" ht="15">
      <c r="A75" s="162" t="s">
        <v>356</v>
      </c>
      <c r="B75" s="473" t="s">
        <v>489</v>
      </c>
      <c r="C75" s="473" t="s">
        <v>322</v>
      </c>
      <c r="D75" s="173" t="s">
        <v>490</v>
      </c>
      <c r="E75" s="173">
        <v>2007</v>
      </c>
      <c r="F75" s="475" t="s">
        <v>873</v>
      </c>
      <c r="G75" s="173">
        <v>11</v>
      </c>
      <c r="H75" s="474">
        <v>55.7</v>
      </c>
      <c r="I75" s="478"/>
    </row>
    <row r="76" spans="1:9" ht="15">
      <c r="A76" s="162" t="s">
        <v>359</v>
      </c>
      <c r="B76" s="473" t="s">
        <v>491</v>
      </c>
      <c r="C76" s="473" t="s">
        <v>344</v>
      </c>
      <c r="D76" s="173" t="s">
        <v>492</v>
      </c>
      <c r="E76" s="173">
        <v>2007</v>
      </c>
      <c r="F76" s="475" t="s">
        <v>874</v>
      </c>
      <c r="G76" s="173">
        <v>12</v>
      </c>
      <c r="H76" s="474">
        <v>49.51</v>
      </c>
      <c r="I76" s="478"/>
    </row>
    <row r="77" spans="1:9" ht="15">
      <c r="A77" s="162" t="s">
        <v>362</v>
      </c>
      <c r="B77" s="473" t="s">
        <v>493</v>
      </c>
      <c r="C77" s="473" t="s">
        <v>322</v>
      </c>
      <c r="D77" s="173" t="s">
        <v>494</v>
      </c>
      <c r="E77" s="173">
        <v>2007</v>
      </c>
      <c r="F77" s="475" t="s">
        <v>875</v>
      </c>
      <c r="G77" s="173">
        <v>13</v>
      </c>
      <c r="H77" s="474">
        <v>44.5</v>
      </c>
      <c r="I77" s="478"/>
    </row>
    <row r="78" spans="1:9" ht="15">
      <c r="A78" s="162" t="s">
        <v>365</v>
      </c>
      <c r="B78" s="473" t="s">
        <v>495</v>
      </c>
      <c r="C78" s="473" t="s">
        <v>344</v>
      </c>
      <c r="D78" s="173" t="s">
        <v>496</v>
      </c>
      <c r="E78" s="173">
        <v>2006</v>
      </c>
      <c r="F78" s="475" t="s">
        <v>876</v>
      </c>
      <c r="G78" s="173">
        <v>14</v>
      </c>
      <c r="H78" s="474">
        <v>44.3</v>
      </c>
      <c r="I78" s="478"/>
    </row>
    <row r="79" spans="1:9" ht="15">
      <c r="A79" s="162" t="s">
        <v>454</v>
      </c>
      <c r="B79" s="473" t="s">
        <v>497</v>
      </c>
      <c r="C79" s="473" t="s">
        <v>330</v>
      </c>
      <c r="D79" s="173" t="s">
        <v>498</v>
      </c>
      <c r="E79" s="173">
        <v>2007</v>
      </c>
      <c r="F79" s="475" t="s">
        <v>877</v>
      </c>
      <c r="G79" s="173">
        <v>15</v>
      </c>
      <c r="H79" s="474">
        <v>43.22</v>
      </c>
      <c r="I79" s="478"/>
    </row>
    <row r="80" spans="1:9" ht="15">
      <c r="A80" s="162" t="s">
        <v>418</v>
      </c>
      <c r="B80" s="473" t="s">
        <v>499</v>
      </c>
      <c r="C80" s="473" t="s">
        <v>477</v>
      </c>
      <c r="D80" s="173" t="s">
        <v>500</v>
      </c>
      <c r="E80" s="173">
        <v>2006</v>
      </c>
      <c r="F80" s="475" t="s">
        <v>878</v>
      </c>
      <c r="G80" s="173">
        <v>16</v>
      </c>
      <c r="H80" s="474">
        <v>40.47</v>
      </c>
      <c r="I80" s="478"/>
    </row>
    <row r="81" spans="1:9" ht="15">
      <c r="A81" s="162" t="s">
        <v>374</v>
      </c>
      <c r="B81" s="473" t="s">
        <v>501</v>
      </c>
      <c r="C81" s="473" t="s">
        <v>330</v>
      </c>
      <c r="D81" s="173" t="s">
        <v>502</v>
      </c>
      <c r="E81" s="173">
        <v>2006</v>
      </c>
      <c r="F81" s="475" t="s">
        <v>879</v>
      </c>
      <c r="G81" s="173">
        <v>17</v>
      </c>
      <c r="H81" s="474">
        <v>38.9</v>
      </c>
      <c r="I81" s="478"/>
    </row>
    <row r="82" spans="1:9" ht="15">
      <c r="A82" s="162" t="s">
        <v>378</v>
      </c>
      <c r="B82" s="473" t="s">
        <v>503</v>
      </c>
      <c r="C82" s="473" t="s">
        <v>429</v>
      </c>
      <c r="D82" s="173" t="s">
        <v>504</v>
      </c>
      <c r="E82" s="173">
        <v>2008</v>
      </c>
      <c r="F82" s="475" t="s">
        <v>880</v>
      </c>
      <c r="G82" s="173">
        <v>18</v>
      </c>
      <c r="H82" s="474">
        <v>38.11</v>
      </c>
      <c r="I82" s="478"/>
    </row>
    <row r="83" spans="1:9" ht="15">
      <c r="A83" s="162" t="s">
        <v>381</v>
      </c>
      <c r="B83" s="473" t="s">
        <v>505</v>
      </c>
      <c r="C83" s="473" t="s">
        <v>344</v>
      </c>
      <c r="D83" s="173" t="s">
        <v>506</v>
      </c>
      <c r="E83" s="173">
        <v>2007</v>
      </c>
      <c r="F83" s="475" t="s">
        <v>881</v>
      </c>
      <c r="G83" s="173">
        <v>19</v>
      </c>
      <c r="H83" s="474">
        <v>28.19</v>
      </c>
      <c r="I83" s="478"/>
    </row>
    <row r="84" spans="1:9" ht="15">
      <c r="A84" s="162" t="s">
        <v>385</v>
      </c>
      <c r="B84" s="473" t="s">
        <v>507</v>
      </c>
      <c r="C84" s="473" t="s">
        <v>344</v>
      </c>
      <c r="D84" s="173" t="s">
        <v>508</v>
      </c>
      <c r="E84" s="173">
        <v>2006</v>
      </c>
      <c r="F84" s="475" t="s">
        <v>882</v>
      </c>
      <c r="G84" s="173">
        <v>20</v>
      </c>
      <c r="H84" s="474">
        <v>25.83</v>
      </c>
      <c r="I84" s="478"/>
    </row>
    <row r="85" spans="1:9" ht="15">
      <c r="A85" s="162" t="s">
        <v>509</v>
      </c>
      <c r="B85" s="473" t="s">
        <v>510</v>
      </c>
      <c r="C85" s="473" t="s">
        <v>511</v>
      </c>
      <c r="D85" s="173" t="s">
        <v>512</v>
      </c>
      <c r="E85" s="173">
        <v>2006</v>
      </c>
      <c r="F85" s="475" t="s">
        <v>883</v>
      </c>
      <c r="G85" s="173">
        <v>21</v>
      </c>
      <c r="H85" s="474">
        <v>11.59</v>
      </c>
      <c r="I85" s="478"/>
    </row>
    <row r="86" spans="1:9" ht="15">
      <c r="A86" s="162" t="s">
        <v>513</v>
      </c>
      <c r="B86" s="473" t="s">
        <v>514</v>
      </c>
      <c r="C86" s="473" t="s">
        <v>515</v>
      </c>
      <c r="D86" s="173" t="s">
        <v>516</v>
      </c>
      <c r="E86" s="173">
        <v>2008</v>
      </c>
      <c r="F86" s="475" t="s">
        <v>884</v>
      </c>
      <c r="G86" s="173">
        <v>22</v>
      </c>
      <c r="H86" s="474">
        <v>0.88</v>
      </c>
      <c r="I86" s="478"/>
    </row>
    <row r="87" spans="1:9" ht="15">
      <c r="A87" s="162" t="s">
        <v>517</v>
      </c>
      <c r="B87" s="473" t="s">
        <v>518</v>
      </c>
      <c r="C87" s="473" t="s">
        <v>376</v>
      </c>
      <c r="D87" s="173" t="s">
        <v>519</v>
      </c>
      <c r="E87" s="173">
        <v>2006</v>
      </c>
      <c r="F87" s="477">
        <v>0.023703703703703703</v>
      </c>
      <c r="G87" s="173">
        <v>23</v>
      </c>
      <c r="H87" s="474">
        <v>0</v>
      </c>
      <c r="I87" s="478"/>
    </row>
    <row r="88" spans="1:9" ht="15">
      <c r="A88" s="162" t="s">
        <v>520</v>
      </c>
      <c r="B88" s="473" t="s">
        <v>521</v>
      </c>
      <c r="C88" s="473" t="s">
        <v>322</v>
      </c>
      <c r="D88" s="173" t="s">
        <v>522</v>
      </c>
      <c r="E88" s="173">
        <v>2007</v>
      </c>
      <c r="F88" s="475" t="s">
        <v>885</v>
      </c>
      <c r="G88" s="173">
        <v>24</v>
      </c>
      <c r="H88" s="474">
        <v>0</v>
      </c>
      <c r="I88" s="478"/>
    </row>
    <row r="89" spans="1:9" ht="15">
      <c r="A89" s="162" t="s">
        <v>523</v>
      </c>
      <c r="B89" s="473" t="s">
        <v>524</v>
      </c>
      <c r="C89" s="473" t="s">
        <v>477</v>
      </c>
      <c r="D89" s="173" t="s">
        <v>525</v>
      </c>
      <c r="E89" s="173">
        <v>2008</v>
      </c>
      <c r="F89" s="477">
        <v>0.025567129629629634</v>
      </c>
      <c r="G89" s="173">
        <v>25</v>
      </c>
      <c r="H89" s="474">
        <v>0</v>
      </c>
      <c r="I89" s="478"/>
    </row>
    <row r="90" spans="1:9" ht="15">
      <c r="A90" s="162" t="s">
        <v>526</v>
      </c>
      <c r="B90" s="473" t="s">
        <v>527</v>
      </c>
      <c r="C90" s="473" t="s">
        <v>344</v>
      </c>
      <c r="D90" s="173" t="s">
        <v>528</v>
      </c>
      <c r="E90" s="173">
        <v>2006</v>
      </c>
      <c r="F90" s="475" t="s">
        <v>886</v>
      </c>
      <c r="G90" s="173">
        <v>26</v>
      </c>
      <c r="H90" s="474">
        <v>0</v>
      </c>
      <c r="I90" s="478"/>
    </row>
    <row r="91" spans="1:9" ht="15">
      <c r="A91" s="162" t="s">
        <v>529</v>
      </c>
      <c r="B91" s="473" t="s">
        <v>530</v>
      </c>
      <c r="C91" s="473" t="s">
        <v>344</v>
      </c>
      <c r="D91" s="173" t="s">
        <v>531</v>
      </c>
      <c r="E91" s="173">
        <v>2006</v>
      </c>
      <c r="F91" s="475" t="s">
        <v>887</v>
      </c>
      <c r="G91" s="173">
        <v>27</v>
      </c>
      <c r="H91" s="474">
        <v>0</v>
      </c>
      <c r="I91" s="478"/>
    </row>
    <row r="92" spans="1:9" ht="15">
      <c r="A92" s="162" t="s">
        <v>532</v>
      </c>
      <c r="B92" s="473" t="s">
        <v>533</v>
      </c>
      <c r="C92" s="473" t="s">
        <v>344</v>
      </c>
      <c r="D92" s="173" t="s">
        <v>534</v>
      </c>
      <c r="E92" s="173">
        <v>2006</v>
      </c>
      <c r="F92" s="475" t="s">
        <v>888</v>
      </c>
      <c r="G92" s="173">
        <v>28</v>
      </c>
      <c r="H92" s="474">
        <v>0</v>
      </c>
      <c r="I92" s="478"/>
    </row>
    <row r="93" spans="1:9" ht="15">
      <c r="A93" s="162" t="s">
        <v>535</v>
      </c>
      <c r="B93" s="473" t="s">
        <v>536</v>
      </c>
      <c r="C93" s="473" t="s">
        <v>344</v>
      </c>
      <c r="D93" s="173" t="s">
        <v>537</v>
      </c>
      <c r="E93" s="173">
        <v>2006</v>
      </c>
      <c r="F93" s="475" t="s">
        <v>889</v>
      </c>
      <c r="G93" s="173">
        <v>29</v>
      </c>
      <c r="H93" s="474">
        <v>0</v>
      </c>
      <c r="I93" s="478"/>
    </row>
    <row r="94" spans="1:9" ht="15">
      <c r="A94" s="162" t="s">
        <v>538</v>
      </c>
      <c r="B94" s="473" t="s">
        <v>539</v>
      </c>
      <c r="C94" s="473" t="s">
        <v>322</v>
      </c>
      <c r="D94" s="173" t="s">
        <v>540</v>
      </c>
      <c r="E94" s="173">
        <v>2006</v>
      </c>
      <c r="F94" s="475" t="s">
        <v>890</v>
      </c>
      <c r="G94" s="173">
        <v>30</v>
      </c>
      <c r="H94" s="474">
        <v>0</v>
      </c>
      <c r="I94" s="478"/>
    </row>
    <row r="95" spans="1:9" ht="15">
      <c r="A95" s="162" t="s">
        <v>541</v>
      </c>
      <c r="B95" s="473" t="s">
        <v>542</v>
      </c>
      <c r="C95" s="473" t="s">
        <v>458</v>
      </c>
      <c r="D95" s="173" t="s">
        <v>543</v>
      </c>
      <c r="E95" s="173">
        <v>2008</v>
      </c>
      <c r="F95" s="475" t="s">
        <v>891</v>
      </c>
      <c r="G95" s="173">
        <v>31</v>
      </c>
      <c r="H95" s="474">
        <v>0</v>
      </c>
      <c r="I95" s="478"/>
    </row>
    <row r="96" spans="1:9" ht="15">
      <c r="A96" s="162" t="s">
        <v>544</v>
      </c>
      <c r="B96" s="473" t="s">
        <v>545</v>
      </c>
      <c r="C96" s="473" t="s">
        <v>344</v>
      </c>
      <c r="D96" s="173" t="s">
        <v>546</v>
      </c>
      <c r="E96" s="173">
        <v>2007</v>
      </c>
      <c r="F96" s="475" t="s">
        <v>892</v>
      </c>
      <c r="G96" s="173">
        <v>32</v>
      </c>
      <c r="H96" s="474">
        <v>0</v>
      </c>
      <c r="I96" s="478"/>
    </row>
    <row r="97" spans="1:9" ht="15">
      <c r="A97" s="162" t="s">
        <v>547</v>
      </c>
      <c r="B97" s="473" t="s">
        <v>548</v>
      </c>
      <c r="C97" s="473" t="s">
        <v>344</v>
      </c>
      <c r="D97" s="173" t="s">
        <v>549</v>
      </c>
      <c r="E97" s="173">
        <v>2006</v>
      </c>
      <c r="F97" s="475" t="s">
        <v>893</v>
      </c>
      <c r="G97" s="173">
        <v>33</v>
      </c>
      <c r="H97" s="474">
        <v>0</v>
      </c>
      <c r="I97" s="478"/>
    </row>
    <row r="98" spans="1:9" ht="15">
      <c r="A98" s="162" t="s">
        <v>550</v>
      </c>
      <c r="B98" s="473" t="s">
        <v>551</v>
      </c>
      <c r="C98" s="473" t="s">
        <v>322</v>
      </c>
      <c r="D98" s="173" t="s">
        <v>552</v>
      </c>
      <c r="E98" s="173">
        <v>2007</v>
      </c>
      <c r="F98" s="475" t="s">
        <v>29</v>
      </c>
      <c r="G98" s="173" t="s">
        <v>29</v>
      </c>
      <c r="H98" s="474">
        <v>0</v>
      </c>
      <c r="I98" s="478"/>
    </row>
    <row r="99" spans="1:9" ht="15">
      <c r="A99" s="162" t="s">
        <v>553</v>
      </c>
      <c r="B99" s="473" t="s">
        <v>554</v>
      </c>
      <c r="C99" s="473" t="s">
        <v>344</v>
      </c>
      <c r="D99" s="173" t="s">
        <v>555</v>
      </c>
      <c r="E99" s="173">
        <v>2007</v>
      </c>
      <c r="F99" s="475" t="s">
        <v>29</v>
      </c>
      <c r="G99" s="173" t="s">
        <v>29</v>
      </c>
      <c r="H99" s="474">
        <v>0</v>
      </c>
      <c r="I99" s="478"/>
    </row>
    <row r="100" spans="2:9" ht="15">
      <c r="B100" s="473"/>
      <c r="C100" s="473"/>
      <c r="D100" s="173"/>
      <c r="E100" s="173"/>
      <c r="F100" s="475"/>
      <c r="G100" s="173"/>
      <c r="H100" s="476"/>
      <c r="I100" s="478"/>
    </row>
    <row r="101" spans="1:2" ht="15.75">
      <c r="A101" s="161" t="s">
        <v>556</v>
      </c>
      <c r="B101" t="s">
        <v>422</v>
      </c>
    </row>
    <row r="102" spans="1:7" ht="15">
      <c r="A102" s="163" t="s">
        <v>0</v>
      </c>
      <c r="B102" t="s">
        <v>315</v>
      </c>
      <c r="C102" t="s">
        <v>316</v>
      </c>
      <c r="D102" s="5" t="s">
        <v>317</v>
      </c>
      <c r="E102" s="5" t="s">
        <v>4</v>
      </c>
      <c r="F102" s="171" t="s">
        <v>894</v>
      </c>
      <c r="G102" s="5" t="s">
        <v>6</v>
      </c>
    </row>
    <row r="103" spans="1:9" ht="15">
      <c r="A103" s="162" t="s">
        <v>320</v>
      </c>
      <c r="B103" s="473" t="s">
        <v>557</v>
      </c>
      <c r="C103" s="473" t="s">
        <v>429</v>
      </c>
      <c r="D103" s="173" t="s">
        <v>558</v>
      </c>
      <c r="E103" s="173">
        <v>2004</v>
      </c>
      <c r="F103" s="475" t="s">
        <v>895</v>
      </c>
      <c r="G103" s="173">
        <v>1</v>
      </c>
      <c r="H103" s="474">
        <v>100</v>
      </c>
      <c r="I103" s="478"/>
    </row>
    <row r="104" spans="1:9" ht="15">
      <c r="A104" s="162" t="s">
        <v>324</v>
      </c>
      <c r="B104" s="473" t="s">
        <v>559</v>
      </c>
      <c r="C104" s="473" t="s">
        <v>477</v>
      </c>
      <c r="D104" s="173" t="s">
        <v>560</v>
      </c>
      <c r="E104" s="173">
        <v>2004</v>
      </c>
      <c r="F104" s="475" t="s">
        <v>896</v>
      </c>
      <c r="G104" s="173">
        <v>2</v>
      </c>
      <c r="H104" s="474">
        <v>97.52</v>
      </c>
      <c r="I104" s="478"/>
    </row>
    <row r="105" spans="1:9" ht="15">
      <c r="A105" s="162" t="s">
        <v>328</v>
      </c>
      <c r="B105" s="473" t="s">
        <v>561</v>
      </c>
      <c r="C105" s="473" t="s">
        <v>322</v>
      </c>
      <c r="D105" s="173" t="s">
        <v>562</v>
      </c>
      <c r="E105" s="173">
        <v>2004</v>
      </c>
      <c r="F105" s="475" t="s">
        <v>897</v>
      </c>
      <c r="G105" s="173">
        <v>3</v>
      </c>
      <c r="H105" s="474">
        <v>97.47</v>
      </c>
      <c r="I105" s="478"/>
    </row>
    <row r="106" spans="1:9" ht="15">
      <c r="A106" s="162" t="s">
        <v>332</v>
      </c>
      <c r="B106" s="473" t="s">
        <v>563</v>
      </c>
      <c r="C106" s="473" t="s">
        <v>429</v>
      </c>
      <c r="D106" s="173" t="s">
        <v>564</v>
      </c>
      <c r="E106" s="173">
        <v>2004</v>
      </c>
      <c r="F106" s="475" t="s">
        <v>898</v>
      </c>
      <c r="G106" s="173">
        <v>4</v>
      </c>
      <c r="H106" s="474">
        <v>94.07</v>
      </c>
      <c r="I106" s="478"/>
    </row>
    <row r="107" spans="1:10" ht="15">
      <c r="A107" s="162" t="s">
        <v>335</v>
      </c>
      <c r="B107" s="482" t="s">
        <v>565</v>
      </c>
      <c r="C107" s="482" t="s">
        <v>330</v>
      </c>
      <c r="D107" s="481" t="s">
        <v>566</v>
      </c>
      <c r="E107" s="481">
        <v>2004</v>
      </c>
      <c r="F107" s="483" t="s">
        <v>899</v>
      </c>
      <c r="G107" s="481">
        <v>5</v>
      </c>
      <c r="H107" s="484">
        <v>93.56</v>
      </c>
      <c r="I107" s="485"/>
      <c r="J107" s="480"/>
    </row>
    <row r="108" spans="1:10" ht="15">
      <c r="A108" s="162" t="s">
        <v>339</v>
      </c>
      <c r="B108" s="482" t="s">
        <v>636</v>
      </c>
      <c r="C108" s="482" t="s">
        <v>383</v>
      </c>
      <c r="D108" s="481" t="s">
        <v>637</v>
      </c>
      <c r="E108" s="481">
        <v>2004</v>
      </c>
      <c r="F108" s="483" t="s">
        <v>1004</v>
      </c>
      <c r="G108" s="481">
        <v>6</v>
      </c>
      <c r="H108" s="484">
        <v>91.79</v>
      </c>
      <c r="I108" s="485"/>
      <c r="J108" s="480"/>
    </row>
    <row r="109" spans="1:9" ht="15">
      <c r="A109" s="162" t="s">
        <v>342</v>
      </c>
      <c r="B109" s="473" t="s">
        <v>567</v>
      </c>
      <c r="C109" s="473" t="s">
        <v>383</v>
      </c>
      <c r="D109" s="173" t="s">
        <v>568</v>
      </c>
      <c r="E109" s="173">
        <v>2004</v>
      </c>
      <c r="F109" s="475" t="s">
        <v>900</v>
      </c>
      <c r="G109" s="173">
        <v>7</v>
      </c>
      <c r="H109" s="474">
        <v>88.9</v>
      </c>
      <c r="I109" s="478"/>
    </row>
    <row r="110" spans="1:9" ht="15">
      <c r="A110" s="162" t="s">
        <v>346</v>
      </c>
      <c r="B110" s="473" t="s">
        <v>569</v>
      </c>
      <c r="C110" s="473" t="s">
        <v>376</v>
      </c>
      <c r="D110" s="173" t="s">
        <v>570</v>
      </c>
      <c r="E110" s="173">
        <v>2004</v>
      </c>
      <c r="F110" s="475" t="s">
        <v>901</v>
      </c>
      <c r="G110" s="173">
        <v>8</v>
      </c>
      <c r="H110" s="474">
        <v>82.51</v>
      </c>
      <c r="I110" s="478"/>
    </row>
    <row r="111" spans="1:9" ht="15">
      <c r="A111" s="162" t="s">
        <v>349</v>
      </c>
      <c r="B111" s="473" t="s">
        <v>571</v>
      </c>
      <c r="C111" s="473" t="s">
        <v>322</v>
      </c>
      <c r="D111" s="173" t="s">
        <v>572</v>
      </c>
      <c r="E111" s="173">
        <v>2004</v>
      </c>
      <c r="F111" s="475" t="s">
        <v>902</v>
      </c>
      <c r="G111" s="173">
        <v>9</v>
      </c>
      <c r="H111" s="474">
        <v>81.3</v>
      </c>
      <c r="I111" s="478"/>
    </row>
    <row r="112" spans="1:9" ht="15">
      <c r="A112" s="162" t="s">
        <v>352</v>
      </c>
      <c r="B112" s="473" t="s">
        <v>573</v>
      </c>
      <c r="C112" s="473" t="s">
        <v>322</v>
      </c>
      <c r="D112" s="173" t="s">
        <v>574</v>
      </c>
      <c r="E112" s="173">
        <v>2005</v>
      </c>
      <c r="F112" s="475" t="s">
        <v>903</v>
      </c>
      <c r="G112" s="173">
        <v>10</v>
      </c>
      <c r="H112" s="474">
        <v>80.54</v>
      </c>
      <c r="I112" s="478"/>
    </row>
    <row r="113" spans="1:9" ht="15">
      <c r="A113" s="162" t="s">
        <v>356</v>
      </c>
      <c r="B113" s="473" t="s">
        <v>575</v>
      </c>
      <c r="C113" s="473" t="s">
        <v>330</v>
      </c>
      <c r="D113" s="173" t="s">
        <v>576</v>
      </c>
      <c r="E113" s="173">
        <v>2004</v>
      </c>
      <c r="F113" s="475" t="s">
        <v>904</v>
      </c>
      <c r="G113" s="173">
        <v>11</v>
      </c>
      <c r="H113" s="474">
        <v>80.33</v>
      </c>
      <c r="I113" s="478"/>
    </row>
    <row r="114" spans="1:9" ht="15">
      <c r="A114" s="162" t="s">
        <v>359</v>
      </c>
      <c r="B114" s="473" t="s">
        <v>577</v>
      </c>
      <c r="C114" s="473" t="s">
        <v>330</v>
      </c>
      <c r="D114" s="173" t="s">
        <v>578</v>
      </c>
      <c r="E114" s="173">
        <v>2004</v>
      </c>
      <c r="F114" s="477">
        <v>0.02773148148148148</v>
      </c>
      <c r="G114" s="173">
        <v>12</v>
      </c>
      <c r="H114" s="474">
        <v>78.56</v>
      </c>
      <c r="I114" s="478"/>
    </row>
    <row r="115" spans="1:9" ht="15">
      <c r="A115" s="162" t="s">
        <v>362</v>
      </c>
      <c r="B115" s="473" t="s">
        <v>579</v>
      </c>
      <c r="C115" s="473" t="s">
        <v>477</v>
      </c>
      <c r="D115" s="173" t="s">
        <v>580</v>
      </c>
      <c r="E115" s="173">
        <v>2004</v>
      </c>
      <c r="F115" s="477">
        <v>0.028240740740740736</v>
      </c>
      <c r="G115" s="173">
        <v>13</v>
      </c>
      <c r="H115" s="474">
        <v>76.33</v>
      </c>
      <c r="I115" s="478"/>
    </row>
    <row r="116" spans="1:9" ht="15">
      <c r="A116" s="162" t="s">
        <v>365</v>
      </c>
      <c r="B116" s="473" t="s">
        <v>581</v>
      </c>
      <c r="C116" s="473" t="s">
        <v>477</v>
      </c>
      <c r="D116" s="173" t="s">
        <v>582</v>
      </c>
      <c r="E116" s="173">
        <v>2004</v>
      </c>
      <c r="F116" s="475" t="s">
        <v>905</v>
      </c>
      <c r="G116" s="173">
        <v>14</v>
      </c>
      <c r="H116" s="474">
        <v>75.67</v>
      </c>
      <c r="I116" s="478"/>
    </row>
    <row r="117" spans="1:9" ht="15">
      <c r="A117" s="162" t="s">
        <v>454</v>
      </c>
      <c r="B117" s="473" t="s">
        <v>583</v>
      </c>
      <c r="C117" s="473" t="s">
        <v>429</v>
      </c>
      <c r="D117" s="173" t="s">
        <v>584</v>
      </c>
      <c r="E117" s="173">
        <v>2005</v>
      </c>
      <c r="F117" s="475" t="s">
        <v>906</v>
      </c>
      <c r="G117" s="173">
        <v>15</v>
      </c>
      <c r="H117" s="474">
        <v>74.86</v>
      </c>
      <c r="I117" s="478"/>
    </row>
    <row r="118" spans="1:9" ht="15">
      <c r="A118" s="162" t="s">
        <v>418</v>
      </c>
      <c r="B118" s="473" t="s">
        <v>585</v>
      </c>
      <c r="C118" s="473" t="s">
        <v>322</v>
      </c>
      <c r="D118" s="173" t="s">
        <v>586</v>
      </c>
      <c r="E118" s="173">
        <v>2005</v>
      </c>
      <c r="F118" s="475" t="s">
        <v>907</v>
      </c>
      <c r="G118" s="173">
        <v>16</v>
      </c>
      <c r="H118" s="474">
        <v>73.85</v>
      </c>
      <c r="I118" s="478"/>
    </row>
    <row r="119" spans="1:9" ht="15">
      <c r="A119" s="162" t="s">
        <v>374</v>
      </c>
      <c r="B119" s="473" t="s">
        <v>587</v>
      </c>
      <c r="C119" s="473" t="s">
        <v>511</v>
      </c>
      <c r="D119" s="173" t="s">
        <v>588</v>
      </c>
      <c r="E119" s="173">
        <v>2004</v>
      </c>
      <c r="F119" s="475" t="s">
        <v>908</v>
      </c>
      <c r="G119" s="173">
        <v>17</v>
      </c>
      <c r="H119" s="474">
        <v>66.7</v>
      </c>
      <c r="I119" s="478"/>
    </row>
    <row r="120" spans="1:9" ht="15">
      <c r="A120" s="162" t="s">
        <v>378</v>
      </c>
      <c r="B120" s="473" t="s">
        <v>589</v>
      </c>
      <c r="C120" s="473" t="s">
        <v>511</v>
      </c>
      <c r="D120" s="173" t="s">
        <v>590</v>
      </c>
      <c r="E120" s="173">
        <v>2005</v>
      </c>
      <c r="F120" s="475" t="s">
        <v>909</v>
      </c>
      <c r="G120" s="173">
        <v>18</v>
      </c>
      <c r="H120" s="474">
        <v>65.69</v>
      </c>
      <c r="I120" s="478"/>
    </row>
    <row r="121" spans="1:9" ht="15">
      <c r="A121" s="162" t="s">
        <v>381</v>
      </c>
      <c r="B121" s="473" t="s">
        <v>591</v>
      </c>
      <c r="C121" s="473" t="s">
        <v>383</v>
      </c>
      <c r="D121" s="173" t="s">
        <v>592</v>
      </c>
      <c r="E121" s="173">
        <v>2005</v>
      </c>
      <c r="F121" s="475" t="s">
        <v>910</v>
      </c>
      <c r="G121" s="173">
        <v>19</v>
      </c>
      <c r="H121" s="474">
        <v>60.06</v>
      </c>
      <c r="I121" s="478"/>
    </row>
    <row r="122" spans="1:9" ht="15">
      <c r="A122" s="162" t="s">
        <v>385</v>
      </c>
      <c r="B122" s="473" t="s">
        <v>593</v>
      </c>
      <c r="C122" s="473" t="s">
        <v>383</v>
      </c>
      <c r="D122" s="173" t="s">
        <v>594</v>
      </c>
      <c r="E122" s="173">
        <v>2004</v>
      </c>
      <c r="F122" s="475" t="s">
        <v>911</v>
      </c>
      <c r="G122" s="173">
        <v>20</v>
      </c>
      <c r="H122" s="474">
        <v>57.37</v>
      </c>
      <c r="I122" s="478"/>
    </row>
    <row r="123" spans="1:9" ht="15">
      <c r="A123" s="162" t="s">
        <v>509</v>
      </c>
      <c r="B123" s="473" t="s">
        <v>595</v>
      </c>
      <c r="C123" s="473" t="s">
        <v>322</v>
      </c>
      <c r="D123" s="173" t="s">
        <v>596</v>
      </c>
      <c r="E123" s="173">
        <v>2005</v>
      </c>
      <c r="F123" s="475" t="s">
        <v>912</v>
      </c>
      <c r="G123" s="173">
        <v>21</v>
      </c>
      <c r="H123" s="474">
        <v>54.38</v>
      </c>
      <c r="I123" s="478"/>
    </row>
    <row r="124" spans="1:9" ht="15">
      <c r="A124" s="162" t="s">
        <v>513</v>
      </c>
      <c r="B124" s="473" t="s">
        <v>597</v>
      </c>
      <c r="C124" s="473" t="s">
        <v>383</v>
      </c>
      <c r="D124" s="173" t="s">
        <v>598</v>
      </c>
      <c r="E124" s="173">
        <v>2004</v>
      </c>
      <c r="F124" s="475" t="s">
        <v>913</v>
      </c>
      <c r="G124" s="173">
        <v>22</v>
      </c>
      <c r="H124" s="474">
        <v>30.16</v>
      </c>
      <c r="I124" s="478"/>
    </row>
    <row r="125" spans="1:9" ht="15">
      <c r="A125" s="162" t="s">
        <v>517</v>
      </c>
      <c r="B125" s="473" t="s">
        <v>599</v>
      </c>
      <c r="C125" s="473" t="s">
        <v>330</v>
      </c>
      <c r="D125" s="173" t="s">
        <v>600</v>
      </c>
      <c r="E125" s="173">
        <v>2005</v>
      </c>
      <c r="F125" s="475" t="s">
        <v>914</v>
      </c>
      <c r="G125" s="173">
        <v>23</v>
      </c>
      <c r="H125" s="474">
        <v>28.28</v>
      </c>
      <c r="I125" s="478"/>
    </row>
    <row r="126" spans="1:9" ht="15">
      <c r="A126" s="162" t="s">
        <v>520</v>
      </c>
      <c r="B126" s="473" t="s">
        <v>601</v>
      </c>
      <c r="C126" s="473" t="s">
        <v>322</v>
      </c>
      <c r="D126" s="173" t="s">
        <v>602</v>
      </c>
      <c r="E126" s="173">
        <v>2005</v>
      </c>
      <c r="F126" s="475" t="s">
        <v>915</v>
      </c>
      <c r="G126" s="173">
        <v>24</v>
      </c>
      <c r="H126" s="474">
        <v>26.36</v>
      </c>
      <c r="I126" s="478"/>
    </row>
    <row r="127" spans="1:9" ht="15">
      <c r="A127" s="162" t="s">
        <v>523</v>
      </c>
      <c r="B127" s="473" t="s">
        <v>603</v>
      </c>
      <c r="C127" s="473" t="s">
        <v>322</v>
      </c>
      <c r="D127" s="173" t="s">
        <v>604</v>
      </c>
      <c r="E127" s="173">
        <v>2004</v>
      </c>
      <c r="F127" s="475" t="s">
        <v>916</v>
      </c>
      <c r="G127" s="173">
        <v>25</v>
      </c>
      <c r="H127" s="474">
        <v>23.52</v>
      </c>
      <c r="I127" s="478"/>
    </row>
    <row r="128" spans="1:9" ht="15">
      <c r="A128" s="162" t="s">
        <v>526</v>
      </c>
      <c r="B128" s="473" t="s">
        <v>605</v>
      </c>
      <c r="C128" s="473" t="s">
        <v>376</v>
      </c>
      <c r="D128" s="173" t="s">
        <v>606</v>
      </c>
      <c r="E128" s="173">
        <v>2005</v>
      </c>
      <c r="F128" s="475" t="s">
        <v>917</v>
      </c>
      <c r="G128" s="173">
        <v>26</v>
      </c>
      <c r="H128" s="474">
        <v>21.39</v>
      </c>
      <c r="I128" s="478"/>
    </row>
    <row r="129" spans="1:9" ht="15">
      <c r="A129" s="162" t="s">
        <v>529</v>
      </c>
      <c r="B129" s="473" t="s">
        <v>607</v>
      </c>
      <c r="C129" s="473" t="s">
        <v>330</v>
      </c>
      <c r="D129" s="173" t="s">
        <v>608</v>
      </c>
      <c r="E129" s="173">
        <v>2004</v>
      </c>
      <c r="F129" s="475" t="s">
        <v>918</v>
      </c>
      <c r="G129" s="173">
        <v>27</v>
      </c>
      <c r="H129" s="474">
        <v>20.22</v>
      </c>
      <c r="I129" s="478"/>
    </row>
    <row r="130" spans="1:9" ht="15">
      <c r="A130" s="162" t="s">
        <v>532</v>
      </c>
      <c r="B130" s="473" t="s">
        <v>609</v>
      </c>
      <c r="C130" s="473" t="s">
        <v>322</v>
      </c>
      <c r="D130" s="173" t="s">
        <v>610</v>
      </c>
      <c r="E130" s="173">
        <v>2005</v>
      </c>
      <c r="F130" s="477">
        <v>0.04313657407407407</v>
      </c>
      <c r="G130" s="173">
        <v>28</v>
      </c>
      <c r="H130" s="474">
        <v>11.1</v>
      </c>
      <c r="I130" s="478"/>
    </row>
    <row r="131" spans="1:9" ht="15">
      <c r="A131" s="162" t="s">
        <v>535</v>
      </c>
      <c r="B131" s="473" t="s">
        <v>611</v>
      </c>
      <c r="C131" s="473" t="s">
        <v>383</v>
      </c>
      <c r="D131" s="173" t="s">
        <v>612</v>
      </c>
      <c r="E131" s="173">
        <v>2005</v>
      </c>
      <c r="F131" s="475" t="s">
        <v>919</v>
      </c>
      <c r="G131" s="173">
        <v>29</v>
      </c>
      <c r="H131" s="474">
        <v>10.9</v>
      </c>
      <c r="I131" s="478"/>
    </row>
    <row r="132" spans="1:9" ht="15">
      <c r="A132" s="162" t="s">
        <v>538</v>
      </c>
      <c r="B132" s="473" t="s">
        <v>613</v>
      </c>
      <c r="C132" s="473" t="s">
        <v>344</v>
      </c>
      <c r="D132" s="173" t="s">
        <v>614</v>
      </c>
      <c r="E132" s="173">
        <v>2004</v>
      </c>
      <c r="F132" s="475" t="s">
        <v>920</v>
      </c>
      <c r="G132" s="173">
        <v>30</v>
      </c>
      <c r="H132" s="474">
        <v>1.98</v>
      </c>
      <c r="I132" s="478"/>
    </row>
    <row r="133" spans="1:9" ht="15">
      <c r="A133" s="162" t="s">
        <v>541</v>
      </c>
      <c r="B133" s="473" t="s">
        <v>615</v>
      </c>
      <c r="C133" s="473" t="s">
        <v>344</v>
      </c>
      <c r="D133" s="173" t="s">
        <v>616</v>
      </c>
      <c r="E133" s="173">
        <v>2004</v>
      </c>
      <c r="F133" s="475" t="s">
        <v>921</v>
      </c>
      <c r="G133" s="173">
        <v>31</v>
      </c>
      <c r="H133" s="474">
        <v>0</v>
      </c>
      <c r="I133" s="478"/>
    </row>
    <row r="134" spans="1:9" ht="15">
      <c r="A134" s="162" t="s">
        <v>544</v>
      </c>
      <c r="B134" s="473" t="s">
        <v>617</v>
      </c>
      <c r="C134" s="473" t="s">
        <v>515</v>
      </c>
      <c r="D134" s="173" t="s">
        <v>618</v>
      </c>
      <c r="E134" s="173">
        <v>2005</v>
      </c>
      <c r="F134" s="475" t="s">
        <v>922</v>
      </c>
      <c r="G134" s="173">
        <v>32</v>
      </c>
      <c r="H134" s="474">
        <v>0</v>
      </c>
      <c r="I134" s="478"/>
    </row>
    <row r="135" spans="1:9" ht="15">
      <c r="A135" s="162" t="s">
        <v>547</v>
      </c>
      <c r="B135" s="473" t="s">
        <v>619</v>
      </c>
      <c r="C135" s="473" t="s">
        <v>322</v>
      </c>
      <c r="D135" s="173" t="s">
        <v>620</v>
      </c>
      <c r="E135" s="173">
        <v>2005</v>
      </c>
      <c r="F135" s="475" t="s">
        <v>923</v>
      </c>
      <c r="G135" s="173">
        <v>33</v>
      </c>
      <c r="H135" s="474">
        <v>0</v>
      </c>
      <c r="I135" s="478"/>
    </row>
    <row r="136" spans="1:9" ht="15">
      <c r="A136" s="162" t="s">
        <v>623</v>
      </c>
      <c r="B136" s="473" t="s">
        <v>621</v>
      </c>
      <c r="C136" s="473" t="s">
        <v>376</v>
      </c>
      <c r="D136" s="173" t="s">
        <v>622</v>
      </c>
      <c r="E136" s="173">
        <v>2004</v>
      </c>
      <c r="F136" s="475" t="s">
        <v>924</v>
      </c>
      <c r="G136" s="173">
        <v>34</v>
      </c>
      <c r="H136" s="474">
        <v>0</v>
      </c>
      <c r="I136" s="478"/>
    </row>
    <row r="137" spans="1:9" ht="15">
      <c r="A137" s="162" t="s">
        <v>626</v>
      </c>
      <c r="B137" s="473" t="s">
        <v>624</v>
      </c>
      <c r="C137" s="473" t="s">
        <v>322</v>
      </c>
      <c r="D137" s="173" t="s">
        <v>625</v>
      </c>
      <c r="E137" s="173">
        <v>2005</v>
      </c>
      <c r="F137" s="475" t="s">
        <v>925</v>
      </c>
      <c r="G137" s="173">
        <v>35</v>
      </c>
      <c r="H137" s="474">
        <v>0</v>
      </c>
      <c r="I137" s="478"/>
    </row>
    <row r="138" spans="1:9" ht="15">
      <c r="A138" s="162" t="s">
        <v>629</v>
      </c>
      <c r="B138" s="473" t="s">
        <v>627</v>
      </c>
      <c r="C138" s="473" t="s">
        <v>344</v>
      </c>
      <c r="D138" s="173" t="s">
        <v>628</v>
      </c>
      <c r="E138" s="173">
        <v>2003</v>
      </c>
      <c r="F138" s="475" t="s">
        <v>29</v>
      </c>
      <c r="G138" s="173" t="s">
        <v>29</v>
      </c>
      <c r="H138" s="474">
        <v>0</v>
      </c>
      <c r="I138" s="478"/>
    </row>
    <row r="139" spans="1:9" ht="15">
      <c r="A139" s="162" t="s">
        <v>632</v>
      </c>
      <c r="B139" s="473" t="s">
        <v>630</v>
      </c>
      <c r="C139" s="473" t="s">
        <v>344</v>
      </c>
      <c r="D139" s="173" t="s">
        <v>631</v>
      </c>
      <c r="E139" s="173">
        <v>2005</v>
      </c>
      <c r="F139" s="475" t="s">
        <v>29</v>
      </c>
      <c r="G139" s="173" t="s">
        <v>29</v>
      </c>
      <c r="H139" s="474">
        <v>0</v>
      </c>
      <c r="I139" s="478"/>
    </row>
    <row r="140" spans="1:9" ht="15">
      <c r="A140" s="162" t="s">
        <v>635</v>
      </c>
      <c r="B140" s="473" t="s">
        <v>633</v>
      </c>
      <c r="C140" s="473" t="s">
        <v>330</v>
      </c>
      <c r="D140" s="173" t="s">
        <v>634</v>
      </c>
      <c r="E140" s="173">
        <v>2005</v>
      </c>
      <c r="F140" s="475" t="s">
        <v>29</v>
      </c>
      <c r="G140" s="173" t="s">
        <v>29</v>
      </c>
      <c r="H140" s="474">
        <v>0</v>
      </c>
      <c r="I140" s="478"/>
    </row>
    <row r="142" ht="15">
      <c r="H142" s="167"/>
    </row>
    <row r="143" spans="1:2" ht="15.75">
      <c r="A143" s="161" t="s">
        <v>638</v>
      </c>
      <c r="B143" t="s">
        <v>639</v>
      </c>
    </row>
    <row r="144" spans="1:9" ht="15">
      <c r="A144" s="162" t="s">
        <v>320</v>
      </c>
      <c r="B144" s="473" t="s">
        <v>640</v>
      </c>
      <c r="C144" s="473" t="s">
        <v>429</v>
      </c>
      <c r="D144" s="173" t="s">
        <v>641</v>
      </c>
      <c r="E144" s="173">
        <v>2003</v>
      </c>
      <c r="F144" s="475" t="s">
        <v>926</v>
      </c>
      <c r="G144" s="173">
        <v>1</v>
      </c>
      <c r="H144" s="474">
        <v>100</v>
      </c>
      <c r="I144" s="478"/>
    </row>
    <row r="145" spans="1:9" ht="15">
      <c r="A145" s="162" t="s">
        <v>324</v>
      </c>
      <c r="B145" s="473" t="s">
        <v>642</v>
      </c>
      <c r="C145" s="473" t="s">
        <v>429</v>
      </c>
      <c r="D145" s="173" t="s">
        <v>643</v>
      </c>
      <c r="E145" s="173">
        <v>2002</v>
      </c>
      <c r="F145" s="475" t="s">
        <v>927</v>
      </c>
      <c r="G145" s="173">
        <v>2</v>
      </c>
      <c r="H145" s="474">
        <v>93.36</v>
      </c>
      <c r="I145" s="478"/>
    </row>
    <row r="146" spans="1:9" ht="15">
      <c r="A146" s="162" t="s">
        <v>328</v>
      </c>
      <c r="B146" s="473" t="s">
        <v>644</v>
      </c>
      <c r="C146" s="473" t="s">
        <v>344</v>
      </c>
      <c r="D146" s="173" t="s">
        <v>645</v>
      </c>
      <c r="E146" s="173">
        <v>2002</v>
      </c>
      <c r="F146" s="475" t="s">
        <v>928</v>
      </c>
      <c r="G146" s="173">
        <v>3</v>
      </c>
      <c r="H146" s="474">
        <v>82.79</v>
      </c>
      <c r="I146" s="478"/>
    </row>
    <row r="147" spans="1:9" ht="15">
      <c r="A147" s="162" t="s">
        <v>332</v>
      </c>
      <c r="B147" s="473" t="s">
        <v>646</v>
      </c>
      <c r="C147" s="473" t="s">
        <v>322</v>
      </c>
      <c r="D147" s="173" t="s">
        <v>647</v>
      </c>
      <c r="E147" s="173">
        <v>2002</v>
      </c>
      <c r="F147" s="475" t="s">
        <v>929</v>
      </c>
      <c r="G147" s="173">
        <v>4</v>
      </c>
      <c r="H147" s="474">
        <v>78.93</v>
      </c>
      <c r="I147" s="478"/>
    </row>
    <row r="148" spans="1:9" ht="15">
      <c r="A148" s="162" t="s">
        <v>335</v>
      </c>
      <c r="B148" s="473" t="s">
        <v>648</v>
      </c>
      <c r="C148" s="473" t="s">
        <v>376</v>
      </c>
      <c r="D148" s="173" t="s">
        <v>649</v>
      </c>
      <c r="E148" s="173">
        <v>2002</v>
      </c>
      <c r="F148" s="475" t="s">
        <v>930</v>
      </c>
      <c r="G148" s="173">
        <v>5</v>
      </c>
      <c r="H148" s="474">
        <v>71.88</v>
      </c>
      <c r="I148" s="478"/>
    </row>
    <row r="149" spans="1:9" ht="15">
      <c r="A149" s="162" t="s">
        <v>339</v>
      </c>
      <c r="B149" s="473" t="s">
        <v>650</v>
      </c>
      <c r="C149" s="473" t="s">
        <v>330</v>
      </c>
      <c r="D149" s="173" t="s">
        <v>651</v>
      </c>
      <c r="E149" s="173">
        <v>2002</v>
      </c>
      <c r="F149" s="475" t="s">
        <v>931</v>
      </c>
      <c r="G149" s="173">
        <v>6</v>
      </c>
      <c r="H149" s="474">
        <v>65.18</v>
      </c>
      <c r="I149" s="478"/>
    </row>
    <row r="150" spans="1:9" ht="15">
      <c r="A150" s="162" t="s">
        <v>342</v>
      </c>
      <c r="B150" s="473" t="s">
        <v>652</v>
      </c>
      <c r="C150" s="473" t="s">
        <v>330</v>
      </c>
      <c r="D150" s="173" t="s">
        <v>653</v>
      </c>
      <c r="E150" s="173">
        <v>2001</v>
      </c>
      <c r="F150" s="477">
        <v>0.027060185185185187</v>
      </c>
      <c r="G150" s="173">
        <v>7</v>
      </c>
      <c r="H150" s="474">
        <v>65.01</v>
      </c>
      <c r="I150" s="478"/>
    </row>
    <row r="151" spans="1:9" ht="15">
      <c r="A151" s="162" t="s">
        <v>346</v>
      </c>
      <c r="B151" s="473" t="s">
        <v>654</v>
      </c>
      <c r="C151" s="473" t="s">
        <v>322</v>
      </c>
      <c r="D151" s="173" t="s">
        <v>655</v>
      </c>
      <c r="E151" s="173">
        <v>2001</v>
      </c>
      <c r="F151" s="475" t="s">
        <v>932</v>
      </c>
      <c r="G151" s="173">
        <v>8</v>
      </c>
      <c r="H151" s="474">
        <v>58.49</v>
      </c>
      <c r="I151" s="478"/>
    </row>
    <row r="152" spans="1:9" ht="15">
      <c r="A152" s="162" t="s">
        <v>349</v>
      </c>
      <c r="B152" s="473" t="s">
        <v>656</v>
      </c>
      <c r="C152" s="473" t="s">
        <v>383</v>
      </c>
      <c r="D152" s="173" t="s">
        <v>657</v>
      </c>
      <c r="E152" s="173">
        <v>2003</v>
      </c>
      <c r="F152" s="477">
        <v>0.029074074074074075</v>
      </c>
      <c r="G152" s="173">
        <v>9</v>
      </c>
      <c r="H152" s="474">
        <v>54.97</v>
      </c>
      <c r="I152" s="478"/>
    </row>
    <row r="153" spans="1:9" ht="15">
      <c r="A153" s="162" t="s">
        <v>352</v>
      </c>
      <c r="B153" s="473" t="s">
        <v>658</v>
      </c>
      <c r="C153" s="473" t="s">
        <v>322</v>
      </c>
      <c r="D153" s="173" t="s">
        <v>659</v>
      </c>
      <c r="E153" s="173">
        <v>2002</v>
      </c>
      <c r="F153" s="475" t="s">
        <v>933</v>
      </c>
      <c r="G153" s="173">
        <v>10</v>
      </c>
      <c r="H153" s="474">
        <v>53.75</v>
      </c>
      <c r="I153" s="478"/>
    </row>
    <row r="154" spans="1:9" ht="15">
      <c r="A154" s="162" t="s">
        <v>356</v>
      </c>
      <c r="B154" s="473" t="s">
        <v>660</v>
      </c>
      <c r="C154" s="473" t="s">
        <v>330</v>
      </c>
      <c r="D154" s="173" t="s">
        <v>661</v>
      </c>
      <c r="E154" s="173">
        <v>2003</v>
      </c>
      <c r="F154" s="477">
        <v>0.029872685185185183</v>
      </c>
      <c r="G154" s="173">
        <v>11</v>
      </c>
      <c r="H154" s="474">
        <v>50.98</v>
      </c>
      <c r="I154" s="478"/>
    </row>
    <row r="155" spans="1:9" ht="15">
      <c r="A155" s="162" t="s">
        <v>359</v>
      </c>
      <c r="B155" s="473" t="s">
        <v>662</v>
      </c>
      <c r="C155" s="473" t="s">
        <v>383</v>
      </c>
      <c r="D155" s="173" t="s">
        <v>663</v>
      </c>
      <c r="E155" s="173">
        <v>2001</v>
      </c>
      <c r="F155" s="475" t="s">
        <v>934</v>
      </c>
      <c r="G155" s="173">
        <v>12</v>
      </c>
      <c r="H155" s="474">
        <v>48.67</v>
      </c>
      <c r="I155" s="478"/>
    </row>
    <row r="156" spans="1:9" ht="15">
      <c r="A156" s="162" t="s">
        <v>362</v>
      </c>
      <c r="B156" s="473" t="s">
        <v>664</v>
      </c>
      <c r="C156" s="473" t="s">
        <v>330</v>
      </c>
      <c r="D156" s="173" t="s">
        <v>665</v>
      </c>
      <c r="E156" s="173">
        <v>2002</v>
      </c>
      <c r="F156" s="475" t="s">
        <v>935</v>
      </c>
      <c r="G156" s="173">
        <v>13</v>
      </c>
      <c r="H156" s="474">
        <v>35.62</v>
      </c>
      <c r="I156" s="478"/>
    </row>
    <row r="157" spans="1:9" ht="15">
      <c r="A157" s="162" t="s">
        <v>365</v>
      </c>
      <c r="B157" s="473" t="s">
        <v>666</v>
      </c>
      <c r="C157" s="473" t="s">
        <v>511</v>
      </c>
      <c r="D157" s="173" t="s">
        <v>667</v>
      </c>
      <c r="E157" s="173">
        <v>2003</v>
      </c>
      <c r="F157" s="475" t="s">
        <v>936</v>
      </c>
      <c r="G157" s="173">
        <v>14</v>
      </c>
      <c r="H157" s="474">
        <v>33.55</v>
      </c>
      <c r="I157" s="478"/>
    </row>
    <row r="158" spans="1:9" ht="15">
      <c r="A158" s="162" t="s">
        <v>454</v>
      </c>
      <c r="B158" s="473" t="s">
        <v>668</v>
      </c>
      <c r="C158" s="473" t="s">
        <v>511</v>
      </c>
      <c r="D158" s="173" t="s">
        <v>669</v>
      </c>
      <c r="E158" s="173">
        <v>2003</v>
      </c>
      <c r="F158" s="475" t="s">
        <v>937</v>
      </c>
      <c r="G158" s="173">
        <v>15</v>
      </c>
      <c r="H158" s="474">
        <v>22.23</v>
      </c>
      <c r="I158" s="478"/>
    </row>
    <row r="159" spans="1:9" ht="15">
      <c r="A159" s="162" t="s">
        <v>418</v>
      </c>
      <c r="B159" s="473" t="s">
        <v>670</v>
      </c>
      <c r="C159" s="473" t="s">
        <v>511</v>
      </c>
      <c r="D159" s="173" t="s">
        <v>671</v>
      </c>
      <c r="E159" s="173">
        <v>2003</v>
      </c>
      <c r="F159" s="475" t="s">
        <v>938</v>
      </c>
      <c r="G159" s="173">
        <v>16</v>
      </c>
      <c r="H159" s="474">
        <v>0</v>
      </c>
      <c r="I159" s="478"/>
    </row>
    <row r="160" spans="1:9" ht="15">
      <c r="A160" s="162" t="s">
        <v>374</v>
      </c>
      <c r="B160" s="473" t="s">
        <v>672</v>
      </c>
      <c r="C160" s="473" t="s">
        <v>344</v>
      </c>
      <c r="D160" s="173" t="s">
        <v>673</v>
      </c>
      <c r="E160" s="173">
        <v>2002</v>
      </c>
      <c r="F160" s="475" t="s">
        <v>939</v>
      </c>
      <c r="G160" s="173">
        <v>17</v>
      </c>
      <c r="H160" s="474">
        <v>0</v>
      </c>
      <c r="I160" s="478"/>
    </row>
    <row r="161" spans="1:9" ht="15">
      <c r="A161" s="162" t="s">
        <v>378</v>
      </c>
      <c r="B161" s="473" t="s">
        <v>674</v>
      </c>
      <c r="C161" s="473" t="s">
        <v>511</v>
      </c>
      <c r="D161" s="173" t="s">
        <v>675</v>
      </c>
      <c r="E161" s="173">
        <v>2002</v>
      </c>
      <c r="F161" s="475" t="s">
        <v>940</v>
      </c>
      <c r="G161" s="173">
        <v>18</v>
      </c>
      <c r="H161" s="474">
        <v>0</v>
      </c>
      <c r="I161" s="478"/>
    </row>
    <row r="162" spans="1:9" ht="15">
      <c r="A162" s="162" t="s">
        <v>381</v>
      </c>
      <c r="B162" s="473" t="s">
        <v>676</v>
      </c>
      <c r="C162" s="473" t="s">
        <v>477</v>
      </c>
      <c r="D162" s="173" t="s">
        <v>677</v>
      </c>
      <c r="E162" s="173">
        <v>2003</v>
      </c>
      <c r="F162" s="477">
        <v>0.047418981481481486</v>
      </c>
      <c r="G162" s="173">
        <v>19</v>
      </c>
      <c r="H162" s="474">
        <v>0</v>
      </c>
      <c r="I162" s="478"/>
    </row>
    <row r="163" spans="1:9" ht="15">
      <c r="A163" s="162" t="s">
        <v>385</v>
      </c>
      <c r="B163" s="473" t="s">
        <v>678</v>
      </c>
      <c r="C163" s="473" t="s">
        <v>376</v>
      </c>
      <c r="D163" s="173" t="s">
        <v>679</v>
      </c>
      <c r="E163" s="173">
        <v>2002</v>
      </c>
      <c r="F163" s="475" t="s">
        <v>941</v>
      </c>
      <c r="G163" s="173">
        <v>20</v>
      </c>
      <c r="H163" s="474">
        <v>0</v>
      </c>
      <c r="I163" s="478"/>
    </row>
    <row r="164" spans="1:9" ht="15">
      <c r="A164" s="162" t="s">
        <v>509</v>
      </c>
      <c r="B164" s="473" t="s">
        <v>680</v>
      </c>
      <c r="C164" s="473" t="s">
        <v>344</v>
      </c>
      <c r="D164" s="173" t="s">
        <v>681</v>
      </c>
      <c r="E164" s="173">
        <v>2003</v>
      </c>
      <c r="F164" s="475" t="s">
        <v>942</v>
      </c>
      <c r="G164" s="173">
        <v>21</v>
      </c>
      <c r="H164" s="474">
        <v>0</v>
      </c>
      <c r="I164" s="478"/>
    </row>
    <row r="165" spans="1:9" ht="15">
      <c r="A165" s="162" t="s">
        <v>513</v>
      </c>
      <c r="B165" s="473" t="s">
        <v>682</v>
      </c>
      <c r="C165" s="473" t="s">
        <v>383</v>
      </c>
      <c r="D165" s="173" t="s">
        <v>683</v>
      </c>
      <c r="E165" s="173">
        <v>2003</v>
      </c>
      <c r="F165" s="475" t="s">
        <v>943</v>
      </c>
      <c r="G165" s="173">
        <v>22</v>
      </c>
      <c r="H165" s="474">
        <v>0</v>
      </c>
      <c r="I165" s="478"/>
    </row>
    <row r="166" spans="1:9" ht="15">
      <c r="A166" s="162" t="s">
        <v>517</v>
      </c>
      <c r="B166" s="473" t="s">
        <v>684</v>
      </c>
      <c r="C166" s="473" t="s">
        <v>330</v>
      </c>
      <c r="D166" s="173" t="s">
        <v>685</v>
      </c>
      <c r="E166" s="173">
        <v>2002</v>
      </c>
      <c r="F166" s="475" t="s">
        <v>686</v>
      </c>
      <c r="G166" s="173">
        <v>23</v>
      </c>
      <c r="H166" s="474">
        <v>0</v>
      </c>
      <c r="I166" s="478"/>
    </row>
    <row r="167" spans="1:9" ht="15">
      <c r="A167" s="162" t="s">
        <v>526</v>
      </c>
      <c r="B167" s="473" t="s">
        <v>687</v>
      </c>
      <c r="C167" s="473" t="s">
        <v>511</v>
      </c>
      <c r="D167" s="173" t="s">
        <v>688</v>
      </c>
      <c r="E167" s="173">
        <v>2003</v>
      </c>
      <c r="F167" s="475" t="s">
        <v>29</v>
      </c>
      <c r="G167" s="173" t="s">
        <v>29</v>
      </c>
      <c r="H167" s="474">
        <v>0</v>
      </c>
      <c r="I167" s="478"/>
    </row>
    <row r="168" spans="1:9" ht="15">
      <c r="A168" s="162" t="s">
        <v>529</v>
      </c>
      <c r="B168" s="473" t="s">
        <v>689</v>
      </c>
      <c r="C168" s="473" t="s">
        <v>511</v>
      </c>
      <c r="D168" s="173" t="s">
        <v>690</v>
      </c>
      <c r="E168" s="173">
        <v>2003</v>
      </c>
      <c r="F168" s="475" t="s">
        <v>29</v>
      </c>
      <c r="G168" s="173" t="s">
        <v>29</v>
      </c>
      <c r="H168" s="474">
        <v>0</v>
      </c>
      <c r="I168" s="478"/>
    </row>
    <row r="169" spans="1:9" ht="15">
      <c r="A169" s="162" t="s">
        <v>532</v>
      </c>
      <c r="B169" s="473" t="s">
        <v>691</v>
      </c>
      <c r="C169" s="473" t="s">
        <v>344</v>
      </c>
      <c r="D169" s="173" t="s">
        <v>692</v>
      </c>
      <c r="E169" s="173">
        <v>2003</v>
      </c>
      <c r="F169" s="475" t="s">
        <v>29</v>
      </c>
      <c r="G169" s="173" t="s">
        <v>29</v>
      </c>
      <c r="H169" s="474">
        <v>0</v>
      </c>
      <c r="I169" s="478"/>
    </row>
    <row r="171" spans="1:2" ht="15.75">
      <c r="A171" s="161" t="s">
        <v>693</v>
      </c>
      <c r="B171" t="s">
        <v>694</v>
      </c>
    </row>
    <row r="172" spans="1:7" ht="15">
      <c r="A172" s="162" t="s">
        <v>320</v>
      </c>
      <c r="B172" t="s">
        <v>695</v>
      </c>
      <c r="C172" t="s">
        <v>330</v>
      </c>
      <c r="D172" s="5" t="s">
        <v>696</v>
      </c>
      <c r="E172" s="5">
        <v>1999</v>
      </c>
      <c r="F172" s="171" t="s">
        <v>944</v>
      </c>
      <c r="G172" s="5">
        <v>1</v>
      </c>
    </row>
    <row r="173" spans="1:7" ht="15">
      <c r="A173" s="162" t="s">
        <v>324</v>
      </c>
      <c r="B173" t="s">
        <v>697</v>
      </c>
      <c r="C173" t="s">
        <v>477</v>
      </c>
      <c r="D173" s="5" t="s">
        <v>698</v>
      </c>
      <c r="E173" s="5">
        <v>2000</v>
      </c>
      <c r="F173" s="171" t="s">
        <v>945</v>
      </c>
      <c r="G173" s="5">
        <v>2</v>
      </c>
    </row>
    <row r="174" spans="1:7" ht="15">
      <c r="A174" s="162" t="s">
        <v>328</v>
      </c>
      <c r="B174" t="s">
        <v>699</v>
      </c>
      <c r="C174" t="s">
        <v>322</v>
      </c>
      <c r="D174" s="5" t="s">
        <v>700</v>
      </c>
      <c r="E174" s="5">
        <v>1998</v>
      </c>
      <c r="F174" s="171" t="s">
        <v>946</v>
      </c>
      <c r="G174" s="5">
        <v>3</v>
      </c>
    </row>
    <row r="175" spans="1:7" ht="15">
      <c r="A175" s="162" t="s">
        <v>332</v>
      </c>
      <c r="B175" t="s">
        <v>701</v>
      </c>
      <c r="C175" t="s">
        <v>458</v>
      </c>
      <c r="D175" s="5" t="s">
        <v>702</v>
      </c>
      <c r="E175" s="5">
        <v>1999</v>
      </c>
      <c r="F175" s="171" t="s">
        <v>947</v>
      </c>
      <c r="G175" s="5">
        <v>4</v>
      </c>
    </row>
    <row r="176" spans="1:7" ht="15">
      <c r="A176" s="162" t="s">
        <v>335</v>
      </c>
      <c r="B176" t="s">
        <v>703</v>
      </c>
      <c r="C176" t="s">
        <v>376</v>
      </c>
      <c r="D176" s="5" t="s">
        <v>704</v>
      </c>
      <c r="E176" s="5">
        <v>1999</v>
      </c>
      <c r="F176" s="171" t="s">
        <v>948</v>
      </c>
      <c r="G176" s="5">
        <v>5</v>
      </c>
    </row>
    <row r="177" spans="1:7" ht="15">
      <c r="A177" s="162" t="s">
        <v>339</v>
      </c>
      <c r="B177" t="s">
        <v>705</v>
      </c>
      <c r="C177" t="s">
        <v>383</v>
      </c>
      <c r="D177" s="5" t="s">
        <v>706</v>
      </c>
      <c r="E177" s="5">
        <v>1998</v>
      </c>
      <c r="F177" s="475" t="s">
        <v>29</v>
      </c>
      <c r="G177" s="173" t="s">
        <v>29</v>
      </c>
    </row>
  </sheetData>
  <sheetProtection/>
  <autoFilter ref="A3:A178"/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73"/>
  <sheetViews>
    <sheetView zoomScalePageLayoutView="0" workbookViewId="0" topLeftCell="A1">
      <selection activeCell="Q15" sqref="Q15"/>
    </sheetView>
  </sheetViews>
  <sheetFormatPr defaultColWidth="9.140625" defaultRowHeight="15"/>
  <cols>
    <col min="1" max="1" width="7.140625" style="5" customWidth="1"/>
    <col min="2" max="2" width="21.57421875" style="0" customWidth="1"/>
    <col min="4" max="6" width="9.140625" style="5" customWidth="1"/>
    <col min="7" max="7" width="12.00390625" style="5" customWidth="1"/>
    <col min="8" max="8" width="9.140625" style="5" customWidth="1"/>
    <col min="10" max="11" width="9.140625" style="11" customWidth="1"/>
  </cols>
  <sheetData>
    <row r="2" spans="2:7" ht="23.25" customHeight="1">
      <c r="B2" s="111" t="s">
        <v>817</v>
      </c>
      <c r="C2" s="111" t="s">
        <v>816</v>
      </c>
      <c r="D2" s="164" t="s">
        <v>818</v>
      </c>
      <c r="E2" s="111"/>
      <c r="G2" s="165">
        <v>43128</v>
      </c>
    </row>
    <row r="3" spans="1:2" ht="15.75">
      <c r="A3" s="1" t="s">
        <v>313</v>
      </c>
      <c r="B3" t="s">
        <v>803</v>
      </c>
    </row>
    <row r="4" spans="1:9" ht="15">
      <c r="A4" s="7" t="s">
        <v>0</v>
      </c>
      <c r="B4" t="s">
        <v>1</v>
      </c>
      <c r="C4" t="s">
        <v>2</v>
      </c>
      <c r="D4" s="5" t="s">
        <v>3</v>
      </c>
      <c r="E4" s="5" t="s">
        <v>164</v>
      </c>
      <c r="F4" s="5" t="s">
        <v>4</v>
      </c>
      <c r="G4" s="5" t="s">
        <v>5</v>
      </c>
      <c r="H4" s="5" t="s">
        <v>6</v>
      </c>
      <c r="I4" s="12" t="s">
        <v>130</v>
      </c>
    </row>
    <row r="5" spans="1:9" ht="15">
      <c r="A5" s="6">
        <v>1</v>
      </c>
      <c r="B5" t="s">
        <v>707</v>
      </c>
      <c r="C5" t="s">
        <v>322</v>
      </c>
      <c r="D5" s="5" t="s">
        <v>18</v>
      </c>
      <c r="E5" s="5">
        <v>339</v>
      </c>
      <c r="F5" s="5">
        <v>2006</v>
      </c>
      <c r="G5" s="39">
        <v>0.008541666666666668</v>
      </c>
      <c r="H5" s="5">
        <v>1</v>
      </c>
      <c r="I5" s="24">
        <v>100</v>
      </c>
    </row>
    <row r="6" spans="1:9" ht="15">
      <c r="A6" s="6">
        <v>2</v>
      </c>
      <c r="B6" t="s">
        <v>708</v>
      </c>
      <c r="C6" t="s">
        <v>330</v>
      </c>
      <c r="D6" s="5" t="s">
        <v>18</v>
      </c>
      <c r="E6" s="5">
        <v>332</v>
      </c>
      <c r="F6" s="5">
        <v>2006</v>
      </c>
      <c r="G6" s="39">
        <v>0.008692129629629631</v>
      </c>
      <c r="H6" s="5">
        <v>2</v>
      </c>
      <c r="I6" s="24">
        <v>98.24</v>
      </c>
    </row>
    <row r="7" spans="1:9" ht="15">
      <c r="A7" s="6">
        <v>3</v>
      </c>
      <c r="B7" t="s">
        <v>709</v>
      </c>
      <c r="C7" t="s">
        <v>330</v>
      </c>
      <c r="D7" s="5" t="s">
        <v>18</v>
      </c>
      <c r="E7" s="5">
        <v>347</v>
      </c>
      <c r="F7" s="5">
        <v>2006</v>
      </c>
      <c r="G7" s="39">
        <v>0.01017361111111111</v>
      </c>
      <c r="H7" s="5">
        <v>3</v>
      </c>
      <c r="I7" s="24">
        <v>80.89</v>
      </c>
    </row>
    <row r="8" spans="1:9" ht="15">
      <c r="A8" s="6">
        <v>4</v>
      </c>
      <c r="B8" t="s">
        <v>713</v>
      </c>
      <c r="C8" t="s">
        <v>344</v>
      </c>
      <c r="D8" s="5" t="s">
        <v>18</v>
      </c>
      <c r="E8" s="5">
        <v>329</v>
      </c>
      <c r="F8" s="5">
        <v>2006</v>
      </c>
      <c r="G8" s="39">
        <v>0.010532407407407407</v>
      </c>
      <c r="H8" s="5">
        <v>4</v>
      </c>
      <c r="I8" s="24">
        <v>76.69</v>
      </c>
    </row>
    <row r="9" spans="1:9" ht="15">
      <c r="A9" s="6">
        <v>5</v>
      </c>
      <c r="B9" t="s">
        <v>714</v>
      </c>
      <c r="C9" t="s">
        <v>322</v>
      </c>
      <c r="D9" s="5" t="s">
        <v>79</v>
      </c>
      <c r="E9" s="5">
        <v>337</v>
      </c>
      <c r="F9" s="5">
        <v>2007</v>
      </c>
      <c r="G9" s="39">
        <v>0.012002314814814815</v>
      </c>
      <c r="H9" s="5">
        <v>5</v>
      </c>
      <c r="I9" s="24">
        <v>59.49</v>
      </c>
    </row>
    <row r="10" spans="1:9" ht="15">
      <c r="A10" s="6">
        <v>6</v>
      </c>
      <c r="B10" t="s">
        <v>710</v>
      </c>
      <c r="C10" t="s">
        <v>322</v>
      </c>
      <c r="D10" s="5" t="s">
        <v>79</v>
      </c>
      <c r="E10" s="5">
        <v>335</v>
      </c>
      <c r="F10" s="5">
        <v>2007</v>
      </c>
      <c r="G10" s="39">
        <v>0.013645833333333331</v>
      </c>
      <c r="H10" s="5">
        <v>6</v>
      </c>
      <c r="I10" s="24">
        <v>40.24</v>
      </c>
    </row>
    <row r="11" spans="1:9" ht="15">
      <c r="A11" s="6">
        <v>7</v>
      </c>
      <c r="B11" t="s">
        <v>712</v>
      </c>
      <c r="C11" t="s">
        <v>330</v>
      </c>
      <c r="D11" s="5" t="s">
        <v>52</v>
      </c>
      <c r="E11" s="5">
        <v>340</v>
      </c>
      <c r="F11" s="5">
        <v>2006</v>
      </c>
      <c r="G11" s="39">
        <v>0.013773148148148147</v>
      </c>
      <c r="H11" s="5">
        <v>7</v>
      </c>
      <c r="I11" s="24">
        <v>38.75</v>
      </c>
    </row>
    <row r="12" spans="1:9" ht="15">
      <c r="A12" s="6">
        <v>8</v>
      </c>
      <c r="B12" t="s">
        <v>718</v>
      </c>
      <c r="C12" t="s">
        <v>322</v>
      </c>
      <c r="E12" s="5">
        <v>333</v>
      </c>
      <c r="F12" s="5">
        <v>2007</v>
      </c>
      <c r="G12" s="39">
        <v>0.014131944444444445</v>
      </c>
      <c r="H12" s="5">
        <v>8</v>
      </c>
      <c r="I12" s="24">
        <v>34.55</v>
      </c>
    </row>
    <row r="13" spans="1:9" ht="15">
      <c r="A13" s="6">
        <v>9</v>
      </c>
      <c r="B13" t="s">
        <v>716</v>
      </c>
      <c r="C13" t="s">
        <v>717</v>
      </c>
      <c r="E13" s="5">
        <v>325</v>
      </c>
      <c r="F13" s="5">
        <v>2007</v>
      </c>
      <c r="G13" s="39">
        <v>0.01462962962962963</v>
      </c>
      <c r="H13" s="5">
        <v>9</v>
      </c>
      <c r="I13" s="24">
        <v>28.73</v>
      </c>
    </row>
    <row r="14" spans="1:9" ht="15">
      <c r="A14" s="6">
        <v>10</v>
      </c>
      <c r="B14" t="s">
        <v>804</v>
      </c>
      <c r="C14" t="s">
        <v>330</v>
      </c>
      <c r="D14" s="5" t="s">
        <v>52</v>
      </c>
      <c r="E14" s="5">
        <v>326</v>
      </c>
      <c r="F14" s="5">
        <v>2006</v>
      </c>
      <c r="G14" s="39">
        <v>0.01642361111111111</v>
      </c>
      <c r="H14" s="5">
        <v>10</v>
      </c>
      <c r="I14" s="24">
        <v>7.72</v>
      </c>
    </row>
    <row r="15" spans="1:9" ht="15">
      <c r="A15" s="6">
        <v>11</v>
      </c>
      <c r="B15" t="s">
        <v>723</v>
      </c>
      <c r="C15" t="s">
        <v>376</v>
      </c>
      <c r="D15" s="5" t="s">
        <v>79</v>
      </c>
      <c r="E15" s="5">
        <v>338</v>
      </c>
      <c r="F15" s="5">
        <v>2007</v>
      </c>
      <c r="G15" s="39">
        <v>0.016655092592592593</v>
      </c>
      <c r="H15" s="5">
        <v>11</v>
      </c>
      <c r="I15" s="24">
        <v>5.01</v>
      </c>
    </row>
    <row r="16" spans="1:9" ht="15">
      <c r="A16" s="6">
        <v>12</v>
      </c>
      <c r="B16" t="s">
        <v>725</v>
      </c>
      <c r="C16" t="s">
        <v>726</v>
      </c>
      <c r="E16" s="5">
        <v>323</v>
      </c>
      <c r="F16" s="5">
        <v>2007</v>
      </c>
      <c r="G16" s="39">
        <v>0.016909722222222225</v>
      </c>
      <c r="H16" s="5">
        <v>12</v>
      </c>
      <c r="I16" s="24">
        <v>2.03</v>
      </c>
    </row>
    <row r="17" spans="1:9" ht="15">
      <c r="A17" s="6">
        <v>13</v>
      </c>
      <c r="B17" t="s">
        <v>724</v>
      </c>
      <c r="C17" t="s">
        <v>330</v>
      </c>
      <c r="D17" s="5" t="s">
        <v>79</v>
      </c>
      <c r="E17" s="5">
        <v>330</v>
      </c>
      <c r="F17" s="5">
        <v>2006</v>
      </c>
      <c r="G17" s="39">
        <v>0.01806712962962963</v>
      </c>
      <c r="H17" s="5">
        <v>13</v>
      </c>
      <c r="I17" s="24">
        <v>0</v>
      </c>
    </row>
    <row r="18" spans="1:9" ht="15">
      <c r="A18" s="6">
        <v>14</v>
      </c>
      <c r="B18" t="s">
        <v>720</v>
      </c>
      <c r="C18" t="s">
        <v>330</v>
      </c>
      <c r="E18" s="5">
        <v>336</v>
      </c>
      <c r="F18" s="5">
        <v>2007</v>
      </c>
      <c r="G18" s="39">
        <v>0.019375</v>
      </c>
      <c r="H18" s="5">
        <v>14</v>
      </c>
      <c r="I18" s="24">
        <v>0</v>
      </c>
    </row>
    <row r="19" spans="1:9" ht="15">
      <c r="A19" s="6">
        <v>15</v>
      </c>
      <c r="B19" t="s">
        <v>727</v>
      </c>
      <c r="C19" t="s">
        <v>344</v>
      </c>
      <c r="D19" s="5" t="s">
        <v>79</v>
      </c>
      <c r="E19" s="5">
        <v>324</v>
      </c>
      <c r="F19" s="5">
        <v>2007</v>
      </c>
      <c r="G19" s="39">
        <v>0.01994212962962963</v>
      </c>
      <c r="H19" s="5">
        <v>15</v>
      </c>
      <c r="I19" s="24">
        <v>0</v>
      </c>
    </row>
    <row r="20" spans="1:9" ht="15">
      <c r="A20" s="6">
        <v>16</v>
      </c>
      <c r="B20" t="s">
        <v>722</v>
      </c>
      <c r="C20" t="s">
        <v>344</v>
      </c>
      <c r="D20" s="5" t="s">
        <v>79</v>
      </c>
      <c r="E20" s="5">
        <v>334</v>
      </c>
      <c r="F20" s="5">
        <v>2006</v>
      </c>
      <c r="G20" s="39">
        <v>0.027719907407407405</v>
      </c>
      <c r="H20" s="5">
        <v>16</v>
      </c>
      <c r="I20" s="24">
        <v>0</v>
      </c>
    </row>
    <row r="21" spans="1:9" ht="15">
      <c r="A21" s="6">
        <v>17</v>
      </c>
      <c r="B21" t="s">
        <v>721</v>
      </c>
      <c r="C21" t="s">
        <v>330</v>
      </c>
      <c r="D21" s="5" t="s">
        <v>79</v>
      </c>
      <c r="E21" s="5">
        <v>342</v>
      </c>
      <c r="F21" s="5">
        <v>2007</v>
      </c>
      <c r="G21" s="39">
        <v>0.03289351851851852</v>
      </c>
      <c r="H21" s="5">
        <v>17</v>
      </c>
      <c r="I21" s="24">
        <v>0</v>
      </c>
    </row>
    <row r="22" spans="1:9" ht="15">
      <c r="A22" s="6">
        <v>18</v>
      </c>
      <c r="B22" t="s">
        <v>715</v>
      </c>
      <c r="C22" t="s">
        <v>344</v>
      </c>
      <c r="D22" s="5" t="s">
        <v>79</v>
      </c>
      <c r="E22" s="5">
        <v>346</v>
      </c>
      <c r="F22" s="5">
        <v>2007</v>
      </c>
      <c r="G22" s="39">
        <v>0.03443287037037037</v>
      </c>
      <c r="H22" s="5">
        <v>18</v>
      </c>
      <c r="I22" s="24">
        <v>0</v>
      </c>
    </row>
    <row r="23" spans="1:9" ht="15">
      <c r="A23" s="6">
        <v>19</v>
      </c>
      <c r="B23" t="s">
        <v>719</v>
      </c>
      <c r="C23" t="s">
        <v>344</v>
      </c>
      <c r="D23" s="5" t="s">
        <v>79</v>
      </c>
      <c r="E23" s="5">
        <v>341</v>
      </c>
      <c r="F23" s="5">
        <v>2006</v>
      </c>
      <c r="G23" s="39">
        <v>0.035381944444444445</v>
      </c>
      <c r="H23" s="5">
        <v>19</v>
      </c>
      <c r="I23" s="24">
        <v>0</v>
      </c>
    </row>
    <row r="24" spans="1:9" ht="15">
      <c r="A24" s="6">
        <v>20</v>
      </c>
      <c r="B24" t="s">
        <v>805</v>
      </c>
      <c r="C24" t="s">
        <v>458</v>
      </c>
      <c r="E24" s="5">
        <v>344</v>
      </c>
      <c r="F24" s="5">
        <v>2008</v>
      </c>
      <c r="G24" s="39">
        <v>0.0428587962962963</v>
      </c>
      <c r="H24" s="5">
        <v>20</v>
      </c>
      <c r="I24" s="24">
        <v>0</v>
      </c>
    </row>
    <row r="25" spans="1:9" ht="15">
      <c r="A25" s="6">
        <v>21</v>
      </c>
      <c r="B25" t="s">
        <v>806</v>
      </c>
      <c r="C25" t="s">
        <v>458</v>
      </c>
      <c r="D25" s="5" t="s">
        <v>79</v>
      </c>
      <c r="E25" s="5">
        <v>327</v>
      </c>
      <c r="F25" s="5">
        <v>2007</v>
      </c>
      <c r="G25" s="39">
        <v>0.04453703703703704</v>
      </c>
      <c r="H25" s="5">
        <v>21</v>
      </c>
      <c r="I25" s="24">
        <v>0</v>
      </c>
    </row>
    <row r="26" spans="1:9" ht="15">
      <c r="A26" s="6">
        <v>22</v>
      </c>
      <c r="B26" t="s">
        <v>711</v>
      </c>
      <c r="C26" t="s">
        <v>322</v>
      </c>
      <c r="D26" s="5" t="s">
        <v>79</v>
      </c>
      <c r="E26" s="5">
        <v>328</v>
      </c>
      <c r="F26" s="5">
        <v>2007</v>
      </c>
      <c r="G26" s="5" t="s">
        <v>29</v>
      </c>
      <c r="H26" s="5" t="s">
        <v>29</v>
      </c>
      <c r="I26" s="24">
        <v>0</v>
      </c>
    </row>
    <row r="28" spans="1:2" ht="15.75">
      <c r="A28" s="1" t="s">
        <v>389</v>
      </c>
      <c r="B28" t="s">
        <v>807</v>
      </c>
    </row>
    <row r="29" spans="1:9" ht="15">
      <c r="A29" s="6">
        <v>1</v>
      </c>
      <c r="B29" t="s">
        <v>7</v>
      </c>
      <c r="C29" t="s">
        <v>330</v>
      </c>
      <c r="D29" s="5" t="s">
        <v>9</v>
      </c>
      <c r="E29" s="5">
        <v>313</v>
      </c>
      <c r="F29" s="5">
        <v>2004</v>
      </c>
      <c r="G29" s="39">
        <v>0.010104166666666668</v>
      </c>
      <c r="H29" s="5">
        <v>1</v>
      </c>
      <c r="I29" s="24">
        <v>100</v>
      </c>
    </row>
    <row r="30" spans="1:9" ht="15">
      <c r="A30" s="6">
        <v>2</v>
      </c>
      <c r="B30" t="s">
        <v>10</v>
      </c>
      <c r="C30" t="s">
        <v>330</v>
      </c>
      <c r="D30" s="5" t="s">
        <v>9</v>
      </c>
      <c r="E30" s="5">
        <v>311</v>
      </c>
      <c r="F30" s="5">
        <v>2004</v>
      </c>
      <c r="G30" s="39">
        <v>0.011041666666666667</v>
      </c>
      <c r="H30" s="5">
        <v>2</v>
      </c>
      <c r="I30" s="24">
        <v>90.72</v>
      </c>
    </row>
    <row r="31" spans="1:9" ht="15">
      <c r="A31" s="6">
        <v>3</v>
      </c>
      <c r="B31" t="s">
        <v>12</v>
      </c>
      <c r="C31" t="s">
        <v>322</v>
      </c>
      <c r="D31" s="5" t="s">
        <v>18</v>
      </c>
      <c r="E31" s="5">
        <v>302</v>
      </c>
      <c r="F31" s="5">
        <v>2004</v>
      </c>
      <c r="G31" s="39">
        <v>0.011435185185185185</v>
      </c>
      <c r="H31" s="5">
        <v>3</v>
      </c>
      <c r="I31" s="24">
        <v>86.83</v>
      </c>
    </row>
    <row r="32" spans="1:9" ht="15">
      <c r="A32" s="6">
        <v>4</v>
      </c>
      <c r="B32" t="s">
        <v>23</v>
      </c>
      <c r="C32" t="s">
        <v>322</v>
      </c>
      <c r="D32" s="5" t="s">
        <v>9</v>
      </c>
      <c r="E32" s="5">
        <v>314</v>
      </c>
      <c r="F32" s="5">
        <v>2004</v>
      </c>
      <c r="G32" s="39">
        <v>0.011643518518518518</v>
      </c>
      <c r="H32" s="5">
        <v>4</v>
      </c>
      <c r="I32" s="24">
        <v>84.77</v>
      </c>
    </row>
    <row r="33" spans="1:9" ht="15">
      <c r="A33" s="6">
        <v>5</v>
      </c>
      <c r="B33" t="s">
        <v>22</v>
      </c>
      <c r="C33" t="s">
        <v>726</v>
      </c>
      <c r="D33" s="5" t="s">
        <v>18</v>
      </c>
      <c r="E33" s="5">
        <v>307</v>
      </c>
      <c r="F33" s="5">
        <v>2005</v>
      </c>
      <c r="G33" s="39">
        <v>0.012048611111111112</v>
      </c>
      <c r="H33" s="5">
        <v>5</v>
      </c>
      <c r="I33" s="24">
        <v>80.76</v>
      </c>
    </row>
    <row r="34" spans="1:9" ht="15">
      <c r="A34" s="6">
        <v>6</v>
      </c>
      <c r="B34" t="s">
        <v>19</v>
      </c>
      <c r="C34" t="s">
        <v>726</v>
      </c>
      <c r="D34" s="5" t="s">
        <v>18</v>
      </c>
      <c r="E34" s="5">
        <v>316</v>
      </c>
      <c r="F34" s="5">
        <v>2005</v>
      </c>
      <c r="G34" s="39">
        <v>0.01247685185185185</v>
      </c>
      <c r="H34" s="5">
        <v>6</v>
      </c>
      <c r="I34" s="24">
        <v>76.52</v>
      </c>
    </row>
    <row r="35" spans="1:9" ht="15">
      <c r="A35" s="6">
        <v>7</v>
      </c>
      <c r="B35" t="s">
        <v>13</v>
      </c>
      <c r="C35" t="s">
        <v>726</v>
      </c>
      <c r="D35" s="5" t="s">
        <v>9</v>
      </c>
      <c r="E35" s="5">
        <v>310</v>
      </c>
      <c r="F35" s="5">
        <v>2004</v>
      </c>
      <c r="G35" s="39">
        <v>0.01275462962962963</v>
      </c>
      <c r="H35" s="5">
        <v>7</v>
      </c>
      <c r="I35" s="24">
        <v>73.77</v>
      </c>
    </row>
    <row r="36" spans="1:9" ht="15">
      <c r="A36" s="6">
        <v>8</v>
      </c>
      <c r="B36" t="s">
        <v>28</v>
      </c>
      <c r="C36" t="s">
        <v>322</v>
      </c>
      <c r="D36" s="5" t="s">
        <v>52</v>
      </c>
      <c r="E36" s="5">
        <v>304</v>
      </c>
      <c r="F36" s="5">
        <v>2004</v>
      </c>
      <c r="G36" s="39">
        <v>0.014467592592592593</v>
      </c>
      <c r="H36" s="5">
        <v>8</v>
      </c>
      <c r="I36" s="24">
        <v>56.82</v>
      </c>
    </row>
    <row r="37" spans="1:9" ht="15">
      <c r="A37" s="6">
        <v>9</v>
      </c>
      <c r="B37" t="s">
        <v>730</v>
      </c>
      <c r="C37" t="s">
        <v>726</v>
      </c>
      <c r="D37" s="5" t="s">
        <v>79</v>
      </c>
      <c r="E37" s="5">
        <v>305</v>
      </c>
      <c r="F37" s="5">
        <v>2004</v>
      </c>
      <c r="G37" s="39">
        <v>0.01775462962962963</v>
      </c>
      <c r="H37" s="5">
        <v>9</v>
      </c>
      <c r="I37" s="24">
        <v>24.28</v>
      </c>
    </row>
    <row r="38" spans="1:9" ht="15">
      <c r="A38" s="6">
        <v>10</v>
      </c>
      <c r="B38" t="s">
        <v>27</v>
      </c>
      <c r="C38" t="s">
        <v>344</v>
      </c>
      <c r="D38" s="5" t="s">
        <v>18</v>
      </c>
      <c r="E38" s="5">
        <v>308</v>
      </c>
      <c r="F38" s="5">
        <v>2005</v>
      </c>
      <c r="G38" s="39">
        <v>0.019780092592592592</v>
      </c>
      <c r="H38" s="5">
        <v>10</v>
      </c>
      <c r="I38" s="24">
        <v>4.24</v>
      </c>
    </row>
    <row r="39" spans="1:9" ht="15">
      <c r="A39" s="6">
        <v>11</v>
      </c>
      <c r="B39" s="166" t="s">
        <v>728</v>
      </c>
      <c r="C39" t="s">
        <v>344</v>
      </c>
      <c r="E39" s="5">
        <v>312</v>
      </c>
      <c r="F39" s="5">
        <v>1979</v>
      </c>
      <c r="G39" s="39">
        <v>0.021585648148148145</v>
      </c>
      <c r="H39" s="170" t="s">
        <v>729</v>
      </c>
      <c r="I39" s="24">
        <v>0</v>
      </c>
    </row>
    <row r="40" spans="1:9" ht="15">
      <c r="A40" s="6">
        <v>12</v>
      </c>
      <c r="B40" t="s">
        <v>25</v>
      </c>
      <c r="C40" t="s">
        <v>330</v>
      </c>
      <c r="D40" s="5" t="s">
        <v>18</v>
      </c>
      <c r="E40" s="5">
        <v>317</v>
      </c>
      <c r="F40" s="5">
        <v>2005</v>
      </c>
      <c r="G40" s="39">
        <v>0.02164351851851852</v>
      </c>
      <c r="H40" s="5">
        <v>11</v>
      </c>
      <c r="I40" s="24">
        <v>0</v>
      </c>
    </row>
    <row r="41" spans="1:9" ht="15">
      <c r="A41" s="6">
        <v>13</v>
      </c>
      <c r="B41" t="s">
        <v>808</v>
      </c>
      <c r="C41" t="s">
        <v>330</v>
      </c>
      <c r="D41" s="5" t="s">
        <v>18</v>
      </c>
      <c r="E41" s="5">
        <v>301</v>
      </c>
      <c r="F41" s="5">
        <v>2005</v>
      </c>
      <c r="G41" s="39">
        <v>0.023310185185185187</v>
      </c>
      <c r="H41" s="5">
        <v>12</v>
      </c>
      <c r="I41" s="24">
        <v>0</v>
      </c>
    </row>
    <row r="42" spans="1:9" ht="15">
      <c r="A42" s="6">
        <v>14</v>
      </c>
      <c r="B42" t="s">
        <v>731</v>
      </c>
      <c r="C42" t="s">
        <v>344</v>
      </c>
      <c r="D42" s="5" t="s">
        <v>52</v>
      </c>
      <c r="E42" s="5">
        <v>306</v>
      </c>
      <c r="F42" s="5">
        <v>2005</v>
      </c>
      <c r="G42" s="39">
        <v>0.024907407407407406</v>
      </c>
      <c r="H42" s="5">
        <v>13</v>
      </c>
      <c r="I42" s="24">
        <v>0</v>
      </c>
    </row>
    <row r="43" spans="1:9" ht="15">
      <c r="A43" s="6">
        <v>15</v>
      </c>
      <c r="B43" t="s">
        <v>14</v>
      </c>
      <c r="C43" t="s">
        <v>330</v>
      </c>
      <c r="D43" s="5" t="s">
        <v>20</v>
      </c>
      <c r="E43" s="5">
        <v>315</v>
      </c>
      <c r="F43" s="5">
        <v>2004</v>
      </c>
      <c r="G43" s="5" t="s">
        <v>29</v>
      </c>
      <c r="H43" s="5" t="s">
        <v>29</v>
      </c>
      <c r="I43" s="24">
        <v>0</v>
      </c>
    </row>
    <row r="45" spans="1:2" ht="15.75">
      <c r="A45" s="1" t="s">
        <v>421</v>
      </c>
      <c r="B45" t="s">
        <v>809</v>
      </c>
    </row>
    <row r="46" spans="1:9" ht="15">
      <c r="A46" s="6">
        <v>1</v>
      </c>
      <c r="B46" t="s">
        <v>34</v>
      </c>
      <c r="C46" t="s">
        <v>322</v>
      </c>
      <c r="D46" s="5" t="s">
        <v>33</v>
      </c>
      <c r="E46" s="5">
        <v>218</v>
      </c>
      <c r="F46" s="5">
        <v>2001</v>
      </c>
      <c r="G46" s="39">
        <v>0.009768518518518518</v>
      </c>
      <c r="H46" s="5">
        <v>1</v>
      </c>
      <c r="I46" s="24">
        <v>100</v>
      </c>
    </row>
    <row r="47" spans="1:9" ht="15">
      <c r="A47" s="6">
        <v>2</v>
      </c>
      <c r="B47" t="s">
        <v>35</v>
      </c>
      <c r="C47" t="s">
        <v>344</v>
      </c>
      <c r="D47" s="5" t="s">
        <v>33</v>
      </c>
      <c r="E47" s="5">
        <v>217</v>
      </c>
      <c r="F47" s="5">
        <v>2001</v>
      </c>
      <c r="G47" s="39">
        <v>0.010231481481481482</v>
      </c>
      <c r="H47" s="5">
        <v>2</v>
      </c>
      <c r="I47" s="24">
        <v>95.26</v>
      </c>
    </row>
    <row r="48" spans="1:9" ht="15">
      <c r="A48" s="6">
        <v>3</v>
      </c>
      <c r="B48" t="s">
        <v>43</v>
      </c>
      <c r="C48" t="s">
        <v>732</v>
      </c>
      <c r="D48" s="5" t="s">
        <v>9</v>
      </c>
      <c r="E48" s="5">
        <v>201</v>
      </c>
      <c r="F48" s="5">
        <v>2001</v>
      </c>
      <c r="G48" s="39">
        <v>0.010555555555555554</v>
      </c>
      <c r="H48" s="5">
        <v>3</v>
      </c>
      <c r="I48" s="24">
        <v>91.94</v>
      </c>
    </row>
    <row r="49" spans="1:9" ht="15">
      <c r="A49" s="6">
        <v>4</v>
      </c>
      <c r="B49" t="s">
        <v>37</v>
      </c>
      <c r="C49" t="s">
        <v>726</v>
      </c>
      <c r="D49" s="5" t="s">
        <v>33</v>
      </c>
      <c r="E49" s="5">
        <v>222</v>
      </c>
      <c r="F49" s="5">
        <v>2002</v>
      </c>
      <c r="G49" s="39">
        <v>0.010601851851851854</v>
      </c>
      <c r="H49" s="5">
        <v>4</v>
      </c>
      <c r="I49" s="24">
        <v>91.47</v>
      </c>
    </row>
    <row r="50" spans="1:9" ht="15">
      <c r="A50" s="6">
        <v>5</v>
      </c>
      <c r="B50" t="s">
        <v>154</v>
      </c>
      <c r="C50" t="s">
        <v>732</v>
      </c>
      <c r="D50" s="5" t="s">
        <v>9</v>
      </c>
      <c r="E50" s="5">
        <v>207</v>
      </c>
      <c r="F50" s="5">
        <v>2001</v>
      </c>
      <c r="G50" s="39">
        <v>0.010752314814814814</v>
      </c>
      <c r="H50" s="5">
        <v>5</v>
      </c>
      <c r="I50" s="24">
        <v>89.93</v>
      </c>
    </row>
    <row r="51" spans="1:9" ht="15">
      <c r="A51" s="6">
        <v>6</v>
      </c>
      <c r="B51" t="s">
        <v>39</v>
      </c>
      <c r="C51" t="s">
        <v>732</v>
      </c>
      <c r="D51" s="5" t="s">
        <v>33</v>
      </c>
      <c r="E51" s="5">
        <v>223</v>
      </c>
      <c r="F51" s="5">
        <v>2001</v>
      </c>
      <c r="G51" s="39">
        <v>0.01076388888888889</v>
      </c>
      <c r="H51" s="5">
        <v>6</v>
      </c>
      <c r="I51" s="24">
        <v>89.81</v>
      </c>
    </row>
    <row r="52" spans="1:9" ht="15">
      <c r="A52" s="6">
        <v>7</v>
      </c>
      <c r="B52" t="s">
        <v>45</v>
      </c>
      <c r="C52" t="s">
        <v>344</v>
      </c>
      <c r="D52" s="5" t="s">
        <v>33</v>
      </c>
      <c r="E52" s="5">
        <v>214</v>
      </c>
      <c r="F52" s="5">
        <v>2002</v>
      </c>
      <c r="G52" s="39">
        <v>0.010798611111111111</v>
      </c>
      <c r="H52" s="5">
        <v>7</v>
      </c>
      <c r="I52" s="24">
        <v>89.45</v>
      </c>
    </row>
    <row r="53" spans="1:9" ht="15">
      <c r="A53" s="6">
        <v>8</v>
      </c>
      <c r="B53" t="s">
        <v>38</v>
      </c>
      <c r="C53" t="s">
        <v>330</v>
      </c>
      <c r="D53" s="5" t="s">
        <v>9</v>
      </c>
      <c r="E53" s="5">
        <v>205</v>
      </c>
      <c r="F53" s="5">
        <v>2003</v>
      </c>
      <c r="G53" s="39">
        <v>0.011504629629629629</v>
      </c>
      <c r="H53" s="5">
        <v>8</v>
      </c>
      <c r="I53" s="24">
        <v>82.23</v>
      </c>
    </row>
    <row r="54" spans="1:9" ht="15">
      <c r="A54" s="6">
        <v>9</v>
      </c>
      <c r="B54" t="s">
        <v>46</v>
      </c>
      <c r="C54" t="s">
        <v>330</v>
      </c>
      <c r="D54" s="5" t="s">
        <v>9</v>
      </c>
      <c r="E54" s="5">
        <v>203</v>
      </c>
      <c r="F54" s="5">
        <v>2003</v>
      </c>
      <c r="G54" s="39">
        <v>0.011643518518518518</v>
      </c>
      <c r="H54" s="5">
        <v>9</v>
      </c>
      <c r="I54" s="24">
        <v>80.81</v>
      </c>
    </row>
    <row r="55" spans="1:9" ht="15">
      <c r="A55" s="6">
        <v>10</v>
      </c>
      <c r="B55" t="s">
        <v>733</v>
      </c>
      <c r="C55" t="s">
        <v>726</v>
      </c>
      <c r="D55" s="5" t="s">
        <v>9</v>
      </c>
      <c r="E55" s="5">
        <v>202</v>
      </c>
      <c r="F55" s="5">
        <v>2001</v>
      </c>
      <c r="G55" s="39">
        <v>0.011851851851851851</v>
      </c>
      <c r="H55" s="5">
        <v>10</v>
      </c>
      <c r="I55" s="24">
        <v>78.67</v>
      </c>
    </row>
    <row r="56" spans="1:9" ht="15">
      <c r="A56" s="6">
        <v>11</v>
      </c>
      <c r="B56" t="s">
        <v>44</v>
      </c>
      <c r="C56" t="s">
        <v>344</v>
      </c>
      <c r="D56" s="5" t="s">
        <v>9</v>
      </c>
      <c r="E56" s="5">
        <v>219</v>
      </c>
      <c r="F56" s="5">
        <v>2003</v>
      </c>
      <c r="G56" s="39">
        <v>0.011898148148148149</v>
      </c>
      <c r="H56" s="5">
        <v>11</v>
      </c>
      <c r="I56" s="24">
        <v>78.2</v>
      </c>
    </row>
    <row r="57" spans="1:9" ht="15">
      <c r="A57" s="6">
        <v>12</v>
      </c>
      <c r="B57" t="s">
        <v>42</v>
      </c>
      <c r="C57" t="s">
        <v>322</v>
      </c>
      <c r="D57" s="5" t="s">
        <v>9</v>
      </c>
      <c r="E57" s="5">
        <v>216</v>
      </c>
      <c r="F57" s="5">
        <v>2003</v>
      </c>
      <c r="G57" s="39">
        <v>0.012002314814814815</v>
      </c>
      <c r="H57" s="5">
        <v>12</v>
      </c>
      <c r="I57" s="24">
        <v>77.13</v>
      </c>
    </row>
    <row r="58" spans="1:9" ht="15">
      <c r="A58" s="6">
        <v>13</v>
      </c>
      <c r="B58" t="s">
        <v>47</v>
      </c>
      <c r="C58" t="s">
        <v>322</v>
      </c>
      <c r="D58" s="5" t="s">
        <v>9</v>
      </c>
      <c r="E58" s="5">
        <v>204</v>
      </c>
      <c r="F58" s="5">
        <v>2003</v>
      </c>
      <c r="G58" s="39">
        <v>0.01292824074074074</v>
      </c>
      <c r="H58" s="5">
        <v>13</v>
      </c>
      <c r="I58" s="24">
        <v>67.65</v>
      </c>
    </row>
    <row r="59" spans="1:9" ht="15">
      <c r="A59" s="6">
        <v>14</v>
      </c>
      <c r="B59" t="s">
        <v>51</v>
      </c>
      <c r="C59" t="s">
        <v>322</v>
      </c>
      <c r="D59" s="5" t="s">
        <v>9</v>
      </c>
      <c r="E59" s="5">
        <v>221</v>
      </c>
      <c r="F59" s="5">
        <v>2002</v>
      </c>
      <c r="G59" s="39">
        <v>0.013287037037037036</v>
      </c>
      <c r="H59" s="5">
        <v>14</v>
      </c>
      <c r="I59" s="24">
        <v>63.98</v>
      </c>
    </row>
    <row r="60" spans="1:9" ht="15">
      <c r="A60" s="6">
        <v>15</v>
      </c>
      <c r="B60" t="s">
        <v>24</v>
      </c>
      <c r="C60" t="s">
        <v>726</v>
      </c>
      <c r="D60" s="5" t="s">
        <v>9</v>
      </c>
      <c r="E60" s="5">
        <v>215</v>
      </c>
      <c r="F60" s="5">
        <v>2003</v>
      </c>
      <c r="G60" s="39">
        <v>0.013738425925925926</v>
      </c>
      <c r="H60" s="5">
        <v>15</v>
      </c>
      <c r="I60" s="24">
        <v>59.36</v>
      </c>
    </row>
    <row r="61" spans="1:9" ht="15">
      <c r="A61" s="6">
        <v>16</v>
      </c>
      <c r="B61" t="s">
        <v>734</v>
      </c>
      <c r="C61" t="s">
        <v>458</v>
      </c>
      <c r="D61" s="5" t="s">
        <v>20</v>
      </c>
      <c r="E61" s="5">
        <v>206</v>
      </c>
      <c r="F61" s="5">
        <v>2002</v>
      </c>
      <c r="G61" s="39">
        <v>0.01486111111111111</v>
      </c>
      <c r="H61" s="5">
        <v>16</v>
      </c>
      <c r="I61" s="24">
        <v>47.87</v>
      </c>
    </row>
    <row r="62" spans="1:9" ht="15">
      <c r="A62" s="6">
        <v>17</v>
      </c>
      <c r="B62" t="s">
        <v>155</v>
      </c>
      <c r="C62" t="s">
        <v>344</v>
      </c>
      <c r="D62" s="5" t="s">
        <v>21</v>
      </c>
      <c r="E62" s="5">
        <v>210</v>
      </c>
      <c r="F62" s="5">
        <v>2002</v>
      </c>
      <c r="G62" s="39">
        <v>0.016122685185185184</v>
      </c>
      <c r="H62" s="5">
        <v>17</v>
      </c>
      <c r="I62" s="24">
        <v>34.95</v>
      </c>
    </row>
    <row r="63" spans="1:9" ht="15">
      <c r="A63" s="6">
        <v>18</v>
      </c>
      <c r="B63" t="s">
        <v>26</v>
      </c>
      <c r="C63" t="s">
        <v>330</v>
      </c>
      <c r="D63" s="5" t="s">
        <v>20</v>
      </c>
      <c r="E63" s="5">
        <v>209</v>
      </c>
      <c r="F63" s="5">
        <v>2003</v>
      </c>
      <c r="G63" s="5" t="s">
        <v>29</v>
      </c>
      <c r="H63" s="5" t="s">
        <v>29</v>
      </c>
      <c r="I63" s="24">
        <v>0</v>
      </c>
    </row>
    <row r="64" spans="1:9" ht="15">
      <c r="A64" s="6">
        <v>19</v>
      </c>
      <c r="B64" t="s">
        <v>49</v>
      </c>
      <c r="C64" t="s">
        <v>376</v>
      </c>
      <c r="D64" s="5" t="s">
        <v>9</v>
      </c>
      <c r="E64" s="5">
        <v>212</v>
      </c>
      <c r="F64" s="5">
        <v>2002</v>
      </c>
      <c r="G64" s="5" t="s">
        <v>29</v>
      </c>
      <c r="H64" s="5" t="s">
        <v>29</v>
      </c>
      <c r="I64" s="24">
        <v>0</v>
      </c>
    </row>
    <row r="66" spans="1:2" ht="15.75">
      <c r="A66" s="1" t="s">
        <v>464</v>
      </c>
      <c r="B66" t="s">
        <v>314</v>
      </c>
    </row>
    <row r="67" spans="1:9" ht="15">
      <c r="A67" s="6">
        <v>1</v>
      </c>
      <c r="B67" t="s">
        <v>736</v>
      </c>
      <c r="C67" t="s">
        <v>732</v>
      </c>
      <c r="D67" s="5" t="s">
        <v>18</v>
      </c>
      <c r="E67" s="5">
        <v>47</v>
      </c>
      <c r="F67" s="5">
        <v>2006</v>
      </c>
      <c r="G67" s="39">
        <v>0.009849537037037037</v>
      </c>
      <c r="H67" s="5">
        <v>1</v>
      </c>
      <c r="I67" s="24">
        <v>100</v>
      </c>
    </row>
    <row r="68" spans="1:9" ht="15">
      <c r="A68" s="6">
        <v>2</v>
      </c>
      <c r="B68" t="s">
        <v>735</v>
      </c>
      <c r="C68" t="s">
        <v>732</v>
      </c>
      <c r="D68" s="5" t="s">
        <v>18</v>
      </c>
      <c r="E68" s="5">
        <v>51</v>
      </c>
      <c r="F68" s="5">
        <v>2006</v>
      </c>
      <c r="G68" s="39">
        <v>0.010185185185185184</v>
      </c>
      <c r="H68" s="5">
        <v>2</v>
      </c>
      <c r="I68" s="24">
        <v>96.59</v>
      </c>
    </row>
    <row r="69" spans="1:9" ht="15">
      <c r="A69" s="6">
        <v>3</v>
      </c>
      <c r="B69" t="s">
        <v>742</v>
      </c>
      <c r="C69" t="s">
        <v>322</v>
      </c>
      <c r="D69" s="5" t="s">
        <v>18</v>
      </c>
      <c r="E69" s="5">
        <v>56</v>
      </c>
      <c r="F69" s="5">
        <v>2007</v>
      </c>
      <c r="G69" s="39">
        <v>0.011423611111111112</v>
      </c>
      <c r="H69" s="5">
        <v>3</v>
      </c>
      <c r="I69" s="24">
        <v>84.02</v>
      </c>
    </row>
    <row r="70" spans="1:9" ht="15">
      <c r="A70" s="6">
        <v>4</v>
      </c>
      <c r="B70" t="s">
        <v>741</v>
      </c>
      <c r="C70" t="s">
        <v>732</v>
      </c>
      <c r="D70" s="5" t="s">
        <v>52</v>
      </c>
      <c r="E70" s="5">
        <v>34</v>
      </c>
      <c r="F70" s="5">
        <v>2007</v>
      </c>
      <c r="G70" s="39">
        <v>0.011898148148148149</v>
      </c>
      <c r="H70" s="5">
        <v>4</v>
      </c>
      <c r="I70" s="24">
        <v>79.2</v>
      </c>
    </row>
    <row r="71" spans="1:9" ht="15">
      <c r="A71" s="6">
        <v>5</v>
      </c>
      <c r="B71" t="s">
        <v>738</v>
      </c>
      <c r="C71" t="s">
        <v>376</v>
      </c>
      <c r="D71" s="5" t="s">
        <v>18</v>
      </c>
      <c r="E71" s="5">
        <v>30</v>
      </c>
      <c r="F71" s="5">
        <v>2006</v>
      </c>
      <c r="G71" s="39">
        <v>0.012222222222222223</v>
      </c>
      <c r="H71" s="5">
        <v>5</v>
      </c>
      <c r="I71" s="24">
        <v>75.91</v>
      </c>
    </row>
    <row r="72" spans="1:9" ht="15">
      <c r="A72" s="6">
        <v>6</v>
      </c>
      <c r="B72" t="s">
        <v>739</v>
      </c>
      <c r="C72" t="s">
        <v>740</v>
      </c>
      <c r="D72" s="5" t="s">
        <v>18</v>
      </c>
      <c r="E72" s="5">
        <v>31</v>
      </c>
      <c r="F72" s="5">
        <v>2006</v>
      </c>
      <c r="G72" s="39">
        <v>0.01283564814814815</v>
      </c>
      <c r="H72" s="5">
        <v>6</v>
      </c>
      <c r="I72" s="24">
        <v>69.68</v>
      </c>
    </row>
    <row r="73" spans="1:9" ht="15">
      <c r="A73" s="6">
        <v>7</v>
      </c>
      <c r="B73" t="s">
        <v>747</v>
      </c>
      <c r="C73" t="s">
        <v>344</v>
      </c>
      <c r="D73" s="5" t="s">
        <v>79</v>
      </c>
      <c r="E73" s="5">
        <v>22</v>
      </c>
      <c r="F73" s="5">
        <v>2007</v>
      </c>
      <c r="G73" s="39">
        <v>0.013877314814814815</v>
      </c>
      <c r="H73" s="5">
        <v>7</v>
      </c>
      <c r="I73" s="24">
        <v>59.11</v>
      </c>
    </row>
    <row r="74" spans="1:9" ht="15">
      <c r="A74" s="6">
        <v>8</v>
      </c>
      <c r="B74" t="s">
        <v>737</v>
      </c>
      <c r="C74" t="s">
        <v>732</v>
      </c>
      <c r="D74" s="5" t="s">
        <v>18</v>
      </c>
      <c r="E74" s="5">
        <v>37</v>
      </c>
      <c r="F74" s="5">
        <v>2006</v>
      </c>
      <c r="G74" s="39">
        <v>0.013969907407407408</v>
      </c>
      <c r="H74" s="5">
        <v>8</v>
      </c>
      <c r="I74" s="24">
        <v>58.17</v>
      </c>
    </row>
    <row r="75" spans="1:9" ht="15">
      <c r="A75" s="6">
        <v>9</v>
      </c>
      <c r="B75" t="s">
        <v>762</v>
      </c>
      <c r="C75" t="s">
        <v>344</v>
      </c>
      <c r="D75" s="5" t="s">
        <v>79</v>
      </c>
      <c r="E75" s="5">
        <v>58</v>
      </c>
      <c r="F75" s="5">
        <v>2006</v>
      </c>
      <c r="G75" s="39">
        <v>0.013993055555555555</v>
      </c>
      <c r="H75" s="5">
        <v>9</v>
      </c>
      <c r="I75" s="24">
        <v>57.93</v>
      </c>
    </row>
    <row r="76" spans="1:9" ht="15">
      <c r="A76" s="6">
        <v>10</v>
      </c>
      <c r="B76" t="s">
        <v>761</v>
      </c>
      <c r="C76" t="s">
        <v>344</v>
      </c>
      <c r="D76" s="5" t="s">
        <v>79</v>
      </c>
      <c r="E76" s="5">
        <v>42</v>
      </c>
      <c r="F76" s="5">
        <v>2006</v>
      </c>
      <c r="G76" s="39">
        <v>0.014189814814814815</v>
      </c>
      <c r="H76" s="5">
        <v>10</v>
      </c>
      <c r="I76" s="24">
        <v>55.93</v>
      </c>
    </row>
    <row r="77" spans="1:9" ht="15">
      <c r="A77" s="6">
        <v>11</v>
      </c>
      <c r="B77" t="s">
        <v>750</v>
      </c>
      <c r="C77" t="s">
        <v>330</v>
      </c>
      <c r="D77" s="5" t="s">
        <v>52</v>
      </c>
      <c r="E77" s="5">
        <v>26</v>
      </c>
      <c r="F77" s="5">
        <v>2007</v>
      </c>
      <c r="G77" s="39">
        <v>0.014745370370370372</v>
      </c>
      <c r="H77" s="5">
        <v>11</v>
      </c>
      <c r="I77" s="24">
        <v>50.29</v>
      </c>
    </row>
    <row r="78" spans="1:9" ht="15">
      <c r="A78" s="6">
        <v>12</v>
      </c>
      <c r="B78" t="s">
        <v>755</v>
      </c>
      <c r="C78" t="s">
        <v>344</v>
      </c>
      <c r="D78" s="5" t="s">
        <v>52</v>
      </c>
      <c r="E78" s="5">
        <v>29</v>
      </c>
      <c r="F78" s="5">
        <v>2006</v>
      </c>
      <c r="G78" s="39">
        <v>0.014814814814814814</v>
      </c>
      <c r="H78" s="5">
        <v>12</v>
      </c>
      <c r="I78" s="24">
        <v>49.59</v>
      </c>
    </row>
    <row r="79" spans="1:9" ht="15">
      <c r="A79" s="6">
        <v>13</v>
      </c>
      <c r="B79" t="s">
        <v>744</v>
      </c>
      <c r="C79" t="s">
        <v>330</v>
      </c>
      <c r="D79" s="5" t="s">
        <v>18</v>
      </c>
      <c r="E79" s="5">
        <v>52</v>
      </c>
      <c r="F79" s="5">
        <v>2006</v>
      </c>
      <c r="G79" s="39">
        <v>0.014814814814814814</v>
      </c>
      <c r="H79" s="5">
        <v>12</v>
      </c>
      <c r="I79" s="24">
        <v>49.59</v>
      </c>
    </row>
    <row r="80" spans="1:9" ht="15">
      <c r="A80" s="6">
        <v>14</v>
      </c>
      <c r="B80" t="s">
        <v>811</v>
      </c>
      <c r="C80" t="s">
        <v>330</v>
      </c>
      <c r="D80" s="5" t="s">
        <v>79</v>
      </c>
      <c r="E80" s="5">
        <v>38</v>
      </c>
      <c r="F80" s="5">
        <v>2006</v>
      </c>
      <c r="G80" s="39">
        <v>0.01525462962962963</v>
      </c>
      <c r="H80" s="5">
        <v>14</v>
      </c>
      <c r="I80" s="24">
        <v>45.12</v>
      </c>
    </row>
    <row r="81" spans="1:9" ht="15">
      <c r="A81" s="6">
        <v>15</v>
      </c>
      <c r="B81" t="s">
        <v>743</v>
      </c>
      <c r="C81" t="s">
        <v>344</v>
      </c>
      <c r="D81" s="5" t="s">
        <v>52</v>
      </c>
      <c r="E81" s="5">
        <v>32</v>
      </c>
      <c r="F81" s="5">
        <v>2007</v>
      </c>
      <c r="G81" s="39">
        <v>0.01539351851851852</v>
      </c>
      <c r="H81" s="5">
        <v>15</v>
      </c>
      <c r="I81" s="24">
        <v>43.71</v>
      </c>
    </row>
    <row r="82" spans="1:9" ht="15">
      <c r="A82" s="6">
        <v>16</v>
      </c>
      <c r="B82" t="s">
        <v>754</v>
      </c>
      <c r="C82" t="s">
        <v>344</v>
      </c>
      <c r="D82" s="5" t="s">
        <v>79</v>
      </c>
      <c r="E82" s="5">
        <v>55</v>
      </c>
      <c r="F82" s="5">
        <v>2007</v>
      </c>
      <c r="G82" s="39">
        <v>0.01545138888888889</v>
      </c>
      <c r="H82" s="5">
        <v>16</v>
      </c>
      <c r="I82" s="24">
        <v>43.13</v>
      </c>
    </row>
    <row r="83" spans="1:9" ht="15">
      <c r="A83" s="6">
        <v>17</v>
      </c>
      <c r="B83" t="s">
        <v>751</v>
      </c>
      <c r="C83" t="s">
        <v>740</v>
      </c>
      <c r="D83" s="5" t="s">
        <v>79</v>
      </c>
      <c r="E83" s="5">
        <v>39</v>
      </c>
      <c r="F83" s="5">
        <v>2006</v>
      </c>
      <c r="G83" s="39">
        <v>0.01577546296296296</v>
      </c>
      <c r="H83" s="5">
        <v>17</v>
      </c>
      <c r="I83" s="24">
        <v>39.84</v>
      </c>
    </row>
    <row r="84" spans="1:9" ht="15">
      <c r="A84" s="6">
        <v>18</v>
      </c>
      <c r="B84" t="s">
        <v>753</v>
      </c>
      <c r="C84" t="s">
        <v>732</v>
      </c>
      <c r="D84" s="5" t="s">
        <v>52</v>
      </c>
      <c r="E84" s="5">
        <v>40</v>
      </c>
      <c r="F84" s="5">
        <v>2008</v>
      </c>
      <c r="G84" s="39">
        <v>0.01582175925925926</v>
      </c>
      <c r="H84" s="5">
        <v>18</v>
      </c>
      <c r="I84" s="24">
        <v>39.37</v>
      </c>
    </row>
    <row r="85" spans="1:9" ht="15">
      <c r="A85" s="6">
        <v>19</v>
      </c>
      <c r="B85" t="s">
        <v>752</v>
      </c>
      <c r="C85" t="s">
        <v>330</v>
      </c>
      <c r="D85" s="5" t="s">
        <v>52</v>
      </c>
      <c r="E85" s="5">
        <v>57</v>
      </c>
      <c r="F85" s="5">
        <v>2006</v>
      </c>
      <c r="G85" s="39">
        <v>0.015925925925925927</v>
      </c>
      <c r="H85" s="5">
        <v>19</v>
      </c>
      <c r="I85" s="24">
        <v>38.31</v>
      </c>
    </row>
    <row r="86" spans="1:9" ht="15">
      <c r="A86" s="6">
        <v>20</v>
      </c>
      <c r="B86" t="s">
        <v>745</v>
      </c>
      <c r="C86" t="s">
        <v>376</v>
      </c>
      <c r="D86" s="5" t="s">
        <v>18</v>
      </c>
      <c r="E86" s="5">
        <v>41</v>
      </c>
      <c r="F86" s="5">
        <v>2006</v>
      </c>
      <c r="G86" s="39">
        <v>0.01622685185185185</v>
      </c>
      <c r="H86" s="5">
        <v>20</v>
      </c>
      <c r="I86" s="24">
        <v>35.25</v>
      </c>
    </row>
    <row r="87" spans="1:9" ht="15">
      <c r="A87" s="6">
        <v>21</v>
      </c>
      <c r="B87" t="s">
        <v>760</v>
      </c>
      <c r="C87" t="s">
        <v>740</v>
      </c>
      <c r="E87" s="5">
        <v>18</v>
      </c>
      <c r="F87" s="5">
        <v>2008</v>
      </c>
      <c r="G87" s="39">
        <v>0.02091435185185185</v>
      </c>
      <c r="H87" s="5">
        <v>21</v>
      </c>
      <c r="I87" s="24">
        <v>0</v>
      </c>
    </row>
    <row r="88" spans="1:9" ht="15">
      <c r="A88" s="6">
        <v>22</v>
      </c>
      <c r="B88" t="s">
        <v>758</v>
      </c>
      <c r="C88" t="s">
        <v>376</v>
      </c>
      <c r="D88" s="5" t="s">
        <v>52</v>
      </c>
      <c r="E88" s="5">
        <v>21</v>
      </c>
      <c r="F88" s="5">
        <v>2006</v>
      </c>
      <c r="G88" s="39">
        <v>0.0215625</v>
      </c>
      <c r="H88" s="5">
        <v>22</v>
      </c>
      <c r="I88" s="24">
        <v>0</v>
      </c>
    </row>
    <row r="89" spans="1:9" ht="15">
      <c r="A89" s="6">
        <v>23</v>
      </c>
      <c r="B89" t="s">
        <v>763</v>
      </c>
      <c r="C89" t="s">
        <v>344</v>
      </c>
      <c r="E89" s="5">
        <v>24</v>
      </c>
      <c r="F89" s="5">
        <v>2006</v>
      </c>
      <c r="G89" s="39">
        <v>0.021608796296296296</v>
      </c>
      <c r="H89" s="5">
        <v>23</v>
      </c>
      <c r="I89" s="24">
        <v>0</v>
      </c>
    </row>
    <row r="90" spans="1:9" ht="15">
      <c r="A90" s="6">
        <v>24</v>
      </c>
      <c r="B90" t="s">
        <v>764</v>
      </c>
      <c r="C90" t="s">
        <v>344</v>
      </c>
      <c r="D90" s="5" t="s">
        <v>52</v>
      </c>
      <c r="E90" s="5">
        <v>20</v>
      </c>
      <c r="F90" s="5">
        <v>2006</v>
      </c>
      <c r="G90" s="39">
        <v>0.02255787037037037</v>
      </c>
      <c r="H90" s="5">
        <v>24</v>
      </c>
      <c r="I90" s="24">
        <v>0</v>
      </c>
    </row>
    <row r="91" spans="1:9" ht="15">
      <c r="A91" s="6">
        <v>25</v>
      </c>
      <c r="B91" t="s">
        <v>765</v>
      </c>
      <c r="C91" t="s">
        <v>322</v>
      </c>
      <c r="D91" s="5" t="s">
        <v>79</v>
      </c>
      <c r="E91" s="5">
        <v>33</v>
      </c>
      <c r="F91" s="5">
        <v>2006</v>
      </c>
      <c r="G91" s="39">
        <v>0.023078703703703702</v>
      </c>
      <c r="H91" s="5">
        <v>25</v>
      </c>
      <c r="I91" s="24">
        <v>0</v>
      </c>
    </row>
    <row r="92" spans="1:9" ht="15">
      <c r="A92" s="6">
        <v>26</v>
      </c>
      <c r="B92" t="s">
        <v>759</v>
      </c>
      <c r="C92" t="s">
        <v>322</v>
      </c>
      <c r="D92" s="5" t="s">
        <v>79</v>
      </c>
      <c r="E92" s="5">
        <v>53</v>
      </c>
      <c r="F92" s="5">
        <v>2007</v>
      </c>
      <c r="G92" s="39">
        <v>0.023124999999999996</v>
      </c>
      <c r="H92" s="5">
        <v>26</v>
      </c>
      <c r="I92" s="24">
        <v>0</v>
      </c>
    </row>
    <row r="93" spans="1:9" ht="15">
      <c r="A93" s="6">
        <v>27</v>
      </c>
      <c r="B93" t="s">
        <v>756</v>
      </c>
      <c r="C93" t="s">
        <v>511</v>
      </c>
      <c r="E93" s="5">
        <v>19</v>
      </c>
      <c r="F93" s="5">
        <v>2006</v>
      </c>
      <c r="G93" s="39">
        <v>0.02395833333333333</v>
      </c>
      <c r="H93" s="5">
        <v>27</v>
      </c>
      <c r="I93" s="24">
        <v>0</v>
      </c>
    </row>
    <row r="94" spans="1:9" ht="15">
      <c r="A94" s="6">
        <v>28</v>
      </c>
      <c r="B94" t="s">
        <v>749</v>
      </c>
      <c r="C94" t="s">
        <v>344</v>
      </c>
      <c r="D94" s="5" t="s">
        <v>52</v>
      </c>
      <c r="E94" s="5">
        <v>48</v>
      </c>
      <c r="F94" s="5">
        <v>2006</v>
      </c>
      <c r="G94" s="39">
        <v>0.0271875</v>
      </c>
      <c r="H94" s="5">
        <v>28</v>
      </c>
      <c r="I94" s="24">
        <v>0</v>
      </c>
    </row>
    <row r="95" spans="1:9" ht="15">
      <c r="A95" s="6">
        <v>29</v>
      </c>
      <c r="B95" t="s">
        <v>757</v>
      </c>
      <c r="C95" t="s">
        <v>515</v>
      </c>
      <c r="D95" s="5" t="s">
        <v>79</v>
      </c>
      <c r="E95" s="5">
        <v>25</v>
      </c>
      <c r="F95" s="5">
        <v>2008</v>
      </c>
      <c r="G95" s="39">
        <v>0.027777777777777776</v>
      </c>
      <c r="H95" s="5">
        <v>29</v>
      </c>
      <c r="I95" s="24">
        <v>0</v>
      </c>
    </row>
    <row r="96" spans="1:9" ht="15">
      <c r="A96" s="6">
        <v>30</v>
      </c>
      <c r="B96" t="s">
        <v>748</v>
      </c>
      <c r="C96" t="s">
        <v>322</v>
      </c>
      <c r="D96" s="5" t="s">
        <v>79</v>
      </c>
      <c r="E96" s="5">
        <v>35</v>
      </c>
      <c r="F96" s="5">
        <v>2007</v>
      </c>
      <c r="G96" s="39">
        <v>0.03166666666666667</v>
      </c>
      <c r="H96" s="5">
        <v>30</v>
      </c>
      <c r="I96" s="24">
        <v>0</v>
      </c>
    </row>
    <row r="97" spans="1:9" ht="15">
      <c r="A97" s="6">
        <v>31</v>
      </c>
      <c r="B97" t="s">
        <v>768</v>
      </c>
      <c r="C97" t="s">
        <v>344</v>
      </c>
      <c r="E97" s="5">
        <v>27</v>
      </c>
      <c r="F97" s="5">
        <v>2006</v>
      </c>
      <c r="G97" s="39">
        <v>0.03631944444444444</v>
      </c>
      <c r="H97" s="5">
        <v>31</v>
      </c>
      <c r="I97" s="24">
        <v>0</v>
      </c>
    </row>
    <row r="98" spans="1:9" ht="15">
      <c r="A98" s="6">
        <v>32</v>
      </c>
      <c r="B98" t="s">
        <v>766</v>
      </c>
      <c r="C98" t="s">
        <v>458</v>
      </c>
      <c r="E98" s="5">
        <v>49</v>
      </c>
      <c r="F98" s="5">
        <v>2008</v>
      </c>
      <c r="G98" s="39">
        <v>0.04611111111111111</v>
      </c>
      <c r="H98" s="5">
        <v>32</v>
      </c>
      <c r="I98" s="24">
        <v>0</v>
      </c>
    </row>
    <row r="99" spans="1:9" ht="15">
      <c r="A99" s="6">
        <v>33</v>
      </c>
      <c r="B99" t="s">
        <v>767</v>
      </c>
      <c r="C99" t="s">
        <v>344</v>
      </c>
      <c r="D99" s="5" t="s">
        <v>79</v>
      </c>
      <c r="E99" s="5">
        <v>46</v>
      </c>
      <c r="F99" s="5">
        <v>2007</v>
      </c>
      <c r="G99" s="5" t="s">
        <v>29</v>
      </c>
      <c r="H99" s="5" t="s">
        <v>29</v>
      </c>
      <c r="I99" s="24">
        <v>0</v>
      </c>
    </row>
    <row r="100" spans="1:9" ht="15">
      <c r="A100" s="6">
        <v>34</v>
      </c>
      <c r="B100" t="s">
        <v>769</v>
      </c>
      <c r="C100" t="s">
        <v>322</v>
      </c>
      <c r="D100" s="5" t="s">
        <v>79</v>
      </c>
      <c r="E100" s="5">
        <v>50</v>
      </c>
      <c r="F100" s="5">
        <v>2007</v>
      </c>
      <c r="G100" s="5" t="s">
        <v>29</v>
      </c>
      <c r="H100" s="5" t="s">
        <v>29</v>
      </c>
      <c r="I100" s="24">
        <v>0</v>
      </c>
    </row>
    <row r="101" spans="1:9" ht="15">
      <c r="A101" s="6">
        <v>35</v>
      </c>
      <c r="B101" t="s">
        <v>746</v>
      </c>
      <c r="C101" t="s">
        <v>322</v>
      </c>
      <c r="E101" s="5">
        <v>45</v>
      </c>
      <c r="F101" s="5">
        <v>2007</v>
      </c>
      <c r="G101" s="5" t="s">
        <v>29</v>
      </c>
      <c r="H101" s="5" t="s">
        <v>29</v>
      </c>
      <c r="I101" s="24">
        <v>0</v>
      </c>
    </row>
    <row r="102" spans="1:9" ht="15">
      <c r="A102" s="6">
        <v>36</v>
      </c>
      <c r="B102" t="s">
        <v>770</v>
      </c>
      <c r="C102" t="s">
        <v>344</v>
      </c>
      <c r="D102" s="5" t="s">
        <v>79</v>
      </c>
      <c r="E102" s="5">
        <v>61</v>
      </c>
      <c r="F102" s="5">
        <v>2007</v>
      </c>
      <c r="G102" s="5" t="s">
        <v>29</v>
      </c>
      <c r="H102" s="5" t="s">
        <v>29</v>
      </c>
      <c r="I102" s="24">
        <v>0</v>
      </c>
    </row>
    <row r="104" spans="1:2" ht="15.75">
      <c r="A104" s="1" t="s">
        <v>556</v>
      </c>
      <c r="B104" t="s">
        <v>809</v>
      </c>
    </row>
    <row r="105" spans="1:9" ht="15">
      <c r="A105" s="6">
        <v>1</v>
      </c>
      <c r="B105" t="s">
        <v>77</v>
      </c>
      <c r="C105" t="s">
        <v>740</v>
      </c>
      <c r="D105" s="5" t="s">
        <v>9</v>
      </c>
      <c r="E105" s="5">
        <v>244</v>
      </c>
      <c r="F105" s="5">
        <v>2004</v>
      </c>
      <c r="G105" s="39">
        <v>0.010011574074074074</v>
      </c>
      <c r="H105" s="5">
        <v>1</v>
      </c>
      <c r="I105" s="24">
        <v>100</v>
      </c>
    </row>
    <row r="106" spans="1:9" ht="15">
      <c r="A106" s="6">
        <v>2</v>
      </c>
      <c r="B106" t="s">
        <v>68</v>
      </c>
      <c r="C106" t="s">
        <v>726</v>
      </c>
      <c r="D106" s="5" t="s">
        <v>9</v>
      </c>
      <c r="E106" s="5">
        <v>264</v>
      </c>
      <c r="F106" s="5">
        <v>2004</v>
      </c>
      <c r="G106" s="39">
        <v>0.010069444444444445</v>
      </c>
      <c r="H106" s="5">
        <v>2</v>
      </c>
      <c r="I106" s="24">
        <v>99.42</v>
      </c>
    </row>
    <row r="107" spans="1:9" ht="15">
      <c r="A107" s="6">
        <v>3</v>
      </c>
      <c r="B107" t="s">
        <v>83</v>
      </c>
      <c r="C107" t="s">
        <v>330</v>
      </c>
      <c r="D107" s="5" t="s">
        <v>9</v>
      </c>
      <c r="E107" s="5">
        <v>239</v>
      </c>
      <c r="F107" s="5">
        <v>2004</v>
      </c>
      <c r="G107" s="39">
        <v>0.010289351851851852</v>
      </c>
      <c r="H107" s="5">
        <v>3</v>
      </c>
      <c r="I107" s="24">
        <v>97.23</v>
      </c>
    </row>
    <row r="108" spans="1:9" ht="15">
      <c r="A108" s="6">
        <v>4</v>
      </c>
      <c r="B108" t="s">
        <v>72</v>
      </c>
      <c r="C108" t="s">
        <v>732</v>
      </c>
      <c r="D108" s="5" t="s">
        <v>21</v>
      </c>
      <c r="E108" s="5">
        <v>227</v>
      </c>
      <c r="F108" s="5">
        <v>2004</v>
      </c>
      <c r="G108" s="39">
        <v>0.0103125</v>
      </c>
      <c r="H108" s="5">
        <v>4</v>
      </c>
      <c r="I108" s="24">
        <v>96.99</v>
      </c>
    </row>
    <row r="109" spans="1:9" ht="15">
      <c r="A109" s="6">
        <v>5</v>
      </c>
      <c r="B109" t="s">
        <v>76</v>
      </c>
      <c r="C109" t="s">
        <v>732</v>
      </c>
      <c r="D109" s="5" t="s">
        <v>9</v>
      </c>
      <c r="E109" s="5">
        <v>240</v>
      </c>
      <c r="F109" s="5">
        <v>2004</v>
      </c>
      <c r="G109" s="39">
        <v>0.010486111111111111</v>
      </c>
      <c r="H109" s="5">
        <v>5</v>
      </c>
      <c r="I109" s="24">
        <v>95.26</v>
      </c>
    </row>
    <row r="110" spans="1:9" ht="15">
      <c r="A110" s="6">
        <v>6</v>
      </c>
      <c r="B110" t="s">
        <v>67</v>
      </c>
      <c r="C110" t="s">
        <v>322</v>
      </c>
      <c r="D110" s="5" t="s">
        <v>9</v>
      </c>
      <c r="E110" s="5">
        <v>246</v>
      </c>
      <c r="F110" s="5">
        <v>2004</v>
      </c>
      <c r="G110" s="39">
        <v>0.010659722222222221</v>
      </c>
      <c r="H110" s="5">
        <v>6</v>
      </c>
      <c r="I110" s="24">
        <v>93.53</v>
      </c>
    </row>
    <row r="111" spans="1:9" ht="15">
      <c r="A111" s="6">
        <v>7</v>
      </c>
      <c r="B111" t="s">
        <v>65</v>
      </c>
      <c r="C111" t="s">
        <v>330</v>
      </c>
      <c r="D111" s="5" t="s">
        <v>18</v>
      </c>
      <c r="E111" s="5">
        <v>233</v>
      </c>
      <c r="F111" s="5">
        <v>2004</v>
      </c>
      <c r="G111" s="39">
        <v>0.010706018518518517</v>
      </c>
      <c r="H111" s="5">
        <v>7</v>
      </c>
      <c r="I111" s="24">
        <v>93.06</v>
      </c>
    </row>
    <row r="112" spans="1:9" ht="15">
      <c r="A112" s="6">
        <v>8</v>
      </c>
      <c r="B112" t="s">
        <v>66</v>
      </c>
      <c r="C112" t="s">
        <v>740</v>
      </c>
      <c r="D112" s="5" t="s">
        <v>21</v>
      </c>
      <c r="E112" s="5">
        <v>249</v>
      </c>
      <c r="F112" s="5">
        <v>2004</v>
      </c>
      <c r="G112" s="39">
        <v>0.011030092592592591</v>
      </c>
      <c r="H112" s="5">
        <v>8</v>
      </c>
      <c r="I112" s="24">
        <v>89.83</v>
      </c>
    </row>
    <row r="113" spans="1:9" ht="15">
      <c r="A113" s="6">
        <v>9</v>
      </c>
      <c r="B113" t="s">
        <v>74</v>
      </c>
      <c r="C113" t="s">
        <v>322</v>
      </c>
      <c r="D113" s="5" t="s">
        <v>20</v>
      </c>
      <c r="E113" s="5">
        <v>241</v>
      </c>
      <c r="F113" s="5">
        <v>2004</v>
      </c>
      <c r="G113" s="39">
        <v>0.011539351851851851</v>
      </c>
      <c r="H113" s="5">
        <v>9</v>
      </c>
      <c r="I113" s="24">
        <v>84.74</v>
      </c>
    </row>
    <row r="114" spans="1:9" ht="15">
      <c r="A114" s="6">
        <v>10</v>
      </c>
      <c r="B114" t="s">
        <v>771</v>
      </c>
      <c r="C114" t="s">
        <v>726</v>
      </c>
      <c r="D114" s="5" t="s">
        <v>52</v>
      </c>
      <c r="E114" s="5">
        <v>262</v>
      </c>
      <c r="F114" s="5">
        <v>2004</v>
      </c>
      <c r="G114" s="39">
        <v>0.011585648148148149</v>
      </c>
      <c r="H114" s="5">
        <v>10</v>
      </c>
      <c r="I114" s="24">
        <v>84.28</v>
      </c>
    </row>
    <row r="115" spans="1:9" ht="15">
      <c r="A115" s="6">
        <v>11</v>
      </c>
      <c r="B115" t="s">
        <v>774</v>
      </c>
      <c r="C115" t="s">
        <v>726</v>
      </c>
      <c r="D115" s="5" t="s">
        <v>18</v>
      </c>
      <c r="E115" s="5">
        <v>235</v>
      </c>
      <c r="F115" s="5">
        <v>2005</v>
      </c>
      <c r="G115" s="39">
        <v>0.011817129629629629</v>
      </c>
      <c r="H115" s="5">
        <v>11</v>
      </c>
      <c r="I115" s="24">
        <v>81.97</v>
      </c>
    </row>
    <row r="116" spans="1:9" ht="15">
      <c r="A116" s="6">
        <v>12</v>
      </c>
      <c r="B116" t="s">
        <v>73</v>
      </c>
      <c r="C116" t="s">
        <v>322</v>
      </c>
      <c r="D116" s="5" t="s">
        <v>18</v>
      </c>
      <c r="E116" s="5">
        <v>250</v>
      </c>
      <c r="F116" s="5">
        <v>2005</v>
      </c>
      <c r="G116" s="39">
        <v>0.011967592592592592</v>
      </c>
      <c r="H116" s="5">
        <v>12</v>
      </c>
      <c r="I116" s="24">
        <v>80.46</v>
      </c>
    </row>
    <row r="117" spans="1:9" ht="15">
      <c r="A117" s="6">
        <v>13</v>
      </c>
      <c r="B117" t="s">
        <v>75</v>
      </c>
      <c r="C117" t="s">
        <v>322</v>
      </c>
      <c r="D117" s="5" t="s">
        <v>20</v>
      </c>
      <c r="E117" s="5">
        <v>248</v>
      </c>
      <c r="F117" s="5">
        <v>2005</v>
      </c>
      <c r="G117" s="39">
        <v>0.012280092592592592</v>
      </c>
      <c r="H117" s="5">
        <v>13</v>
      </c>
      <c r="I117" s="24">
        <v>77.34</v>
      </c>
    </row>
    <row r="118" spans="1:9" ht="15">
      <c r="A118" s="6">
        <v>14</v>
      </c>
      <c r="B118" t="s">
        <v>80</v>
      </c>
      <c r="C118" t="s">
        <v>511</v>
      </c>
      <c r="D118" s="5" t="s">
        <v>21</v>
      </c>
      <c r="E118" s="5">
        <v>225</v>
      </c>
      <c r="F118" s="5">
        <v>2005</v>
      </c>
      <c r="G118" s="39">
        <v>0.012604166666666666</v>
      </c>
      <c r="H118" s="5">
        <v>14</v>
      </c>
      <c r="I118" s="24">
        <v>74.1</v>
      </c>
    </row>
    <row r="119" spans="1:9" ht="15">
      <c r="A119" s="6">
        <v>15</v>
      </c>
      <c r="B119" t="s">
        <v>63</v>
      </c>
      <c r="C119" t="s">
        <v>330</v>
      </c>
      <c r="D119" s="5" t="s">
        <v>9</v>
      </c>
      <c r="E119" s="5">
        <v>252</v>
      </c>
      <c r="F119" s="5">
        <v>2004</v>
      </c>
      <c r="G119" s="39">
        <v>0.012627314814814815</v>
      </c>
      <c r="H119" s="5">
        <v>15</v>
      </c>
      <c r="I119" s="24">
        <v>73.87</v>
      </c>
    </row>
    <row r="120" spans="1:9" ht="15">
      <c r="A120" s="6">
        <v>16</v>
      </c>
      <c r="B120" t="s">
        <v>772</v>
      </c>
      <c r="C120" t="s">
        <v>732</v>
      </c>
      <c r="D120" s="5" t="s">
        <v>20</v>
      </c>
      <c r="E120" s="5">
        <v>258</v>
      </c>
      <c r="F120" s="5">
        <v>2005</v>
      </c>
      <c r="G120" s="39">
        <v>0.012638888888888889</v>
      </c>
      <c r="H120" s="5">
        <v>16</v>
      </c>
      <c r="I120" s="24">
        <v>73.76</v>
      </c>
    </row>
    <row r="121" spans="1:9" ht="15">
      <c r="A121" s="6">
        <v>17</v>
      </c>
      <c r="B121" t="s">
        <v>81</v>
      </c>
      <c r="C121" t="s">
        <v>322</v>
      </c>
      <c r="D121" s="5" t="s">
        <v>52</v>
      </c>
      <c r="E121" s="5">
        <v>259</v>
      </c>
      <c r="F121" s="5">
        <v>2005</v>
      </c>
      <c r="G121" s="39">
        <v>0.01269675925925926</v>
      </c>
      <c r="H121" s="5">
        <v>17</v>
      </c>
      <c r="I121" s="24">
        <v>73.18</v>
      </c>
    </row>
    <row r="122" spans="1:9" ht="15">
      <c r="A122" s="6">
        <v>18</v>
      </c>
      <c r="B122" t="s">
        <v>775</v>
      </c>
      <c r="C122" t="s">
        <v>726</v>
      </c>
      <c r="D122" s="5" t="s">
        <v>79</v>
      </c>
      <c r="E122" s="5">
        <v>243</v>
      </c>
      <c r="F122" s="5">
        <v>2004</v>
      </c>
      <c r="G122" s="39">
        <v>0.01289351851851852</v>
      </c>
      <c r="H122" s="5">
        <v>18</v>
      </c>
      <c r="I122" s="24">
        <v>71.21</v>
      </c>
    </row>
    <row r="123" spans="1:9" ht="15">
      <c r="A123" s="6">
        <v>19</v>
      </c>
      <c r="B123" t="s">
        <v>82</v>
      </c>
      <c r="C123" t="s">
        <v>740</v>
      </c>
      <c r="D123" s="5" t="s">
        <v>21</v>
      </c>
      <c r="E123" s="5">
        <v>242</v>
      </c>
      <c r="F123" s="5">
        <v>2004</v>
      </c>
      <c r="G123" s="39">
        <v>0.013020833333333334</v>
      </c>
      <c r="H123" s="5">
        <v>19</v>
      </c>
      <c r="I123" s="24">
        <v>69.94</v>
      </c>
    </row>
    <row r="124" spans="1:9" ht="15">
      <c r="A124" s="6">
        <v>20</v>
      </c>
      <c r="B124" t="s">
        <v>71</v>
      </c>
      <c r="C124" t="s">
        <v>376</v>
      </c>
      <c r="D124" s="5" t="s">
        <v>18</v>
      </c>
      <c r="E124" s="5">
        <v>261</v>
      </c>
      <c r="F124" s="5">
        <v>2004</v>
      </c>
      <c r="G124" s="39">
        <v>0.013206018518518518</v>
      </c>
      <c r="H124" s="5">
        <v>20</v>
      </c>
      <c r="I124" s="24">
        <v>68.09</v>
      </c>
    </row>
    <row r="125" spans="1:9" ht="15">
      <c r="A125" s="6">
        <v>21</v>
      </c>
      <c r="B125" t="s">
        <v>172</v>
      </c>
      <c r="C125" t="s">
        <v>322</v>
      </c>
      <c r="D125" s="5" t="s">
        <v>79</v>
      </c>
      <c r="E125" s="5">
        <v>234</v>
      </c>
      <c r="F125" s="5">
        <v>2005</v>
      </c>
      <c r="G125" s="39">
        <v>0.013912037037037037</v>
      </c>
      <c r="H125" s="5">
        <v>21</v>
      </c>
      <c r="I125" s="24">
        <v>61.04</v>
      </c>
    </row>
    <row r="126" spans="1:9" ht="15">
      <c r="A126" s="6">
        <v>22</v>
      </c>
      <c r="B126" t="s">
        <v>773</v>
      </c>
      <c r="C126" t="s">
        <v>511</v>
      </c>
      <c r="D126" s="5" t="s">
        <v>20</v>
      </c>
      <c r="E126" s="5">
        <v>251</v>
      </c>
      <c r="F126" s="5">
        <v>2004</v>
      </c>
      <c r="G126" s="39">
        <v>0.0140625</v>
      </c>
      <c r="H126" s="5">
        <v>22</v>
      </c>
      <c r="I126" s="24">
        <v>59.54</v>
      </c>
    </row>
    <row r="127" spans="1:9" ht="15">
      <c r="A127" s="6">
        <v>23</v>
      </c>
      <c r="B127" t="s">
        <v>785</v>
      </c>
      <c r="C127" t="s">
        <v>376</v>
      </c>
      <c r="D127" s="5" t="s">
        <v>52</v>
      </c>
      <c r="E127" s="5">
        <v>253</v>
      </c>
      <c r="F127" s="5">
        <v>2004</v>
      </c>
      <c r="G127" s="39">
        <v>0.014513888888888889</v>
      </c>
      <c r="H127" s="5">
        <v>23</v>
      </c>
      <c r="I127" s="24">
        <v>55.03</v>
      </c>
    </row>
    <row r="128" spans="1:9" ht="15">
      <c r="A128" s="6">
        <v>24</v>
      </c>
      <c r="B128" t="s">
        <v>777</v>
      </c>
      <c r="C128" t="s">
        <v>322</v>
      </c>
      <c r="E128" s="5">
        <v>263</v>
      </c>
      <c r="F128" s="5">
        <v>2005</v>
      </c>
      <c r="G128" s="39">
        <v>0.015266203703703705</v>
      </c>
      <c r="H128" s="5">
        <v>24</v>
      </c>
      <c r="I128" s="24">
        <v>47.51</v>
      </c>
    </row>
    <row r="129" spans="1:9" ht="15">
      <c r="A129" s="6">
        <v>25</v>
      </c>
      <c r="B129" t="s">
        <v>779</v>
      </c>
      <c r="C129" t="s">
        <v>376</v>
      </c>
      <c r="D129" s="5" t="s">
        <v>18</v>
      </c>
      <c r="E129" s="5">
        <v>256</v>
      </c>
      <c r="F129" s="5">
        <v>2005</v>
      </c>
      <c r="G129" s="39">
        <v>0.016400462962962964</v>
      </c>
      <c r="H129" s="5">
        <v>25</v>
      </c>
      <c r="I129" s="24">
        <v>36.18</v>
      </c>
    </row>
    <row r="130" spans="1:9" ht="15">
      <c r="A130" s="6">
        <v>26</v>
      </c>
      <c r="B130" t="s">
        <v>778</v>
      </c>
      <c r="C130" t="s">
        <v>322</v>
      </c>
      <c r="D130" s="5" t="s">
        <v>18</v>
      </c>
      <c r="E130" s="5">
        <v>238</v>
      </c>
      <c r="F130" s="5">
        <v>2004</v>
      </c>
      <c r="G130" s="39">
        <v>0.016793981481481483</v>
      </c>
      <c r="H130" s="5">
        <v>26</v>
      </c>
      <c r="I130" s="24">
        <v>32.25</v>
      </c>
    </row>
    <row r="131" spans="1:9" ht="15">
      <c r="A131" s="6">
        <v>27</v>
      </c>
      <c r="B131" t="s">
        <v>780</v>
      </c>
      <c r="C131" t="s">
        <v>330</v>
      </c>
      <c r="D131" s="5" t="s">
        <v>18</v>
      </c>
      <c r="E131" s="5">
        <v>229</v>
      </c>
      <c r="F131" s="5">
        <v>2004</v>
      </c>
      <c r="G131" s="39">
        <v>0.017141203703703704</v>
      </c>
      <c r="H131" s="5">
        <v>27</v>
      </c>
      <c r="I131" s="24">
        <v>28.79</v>
      </c>
    </row>
    <row r="132" spans="1:9" ht="15">
      <c r="A132" s="6">
        <v>28</v>
      </c>
      <c r="B132" t="s">
        <v>783</v>
      </c>
      <c r="C132" t="s">
        <v>344</v>
      </c>
      <c r="D132" s="5" t="s">
        <v>18</v>
      </c>
      <c r="E132" s="5">
        <v>228</v>
      </c>
      <c r="F132" s="5">
        <v>2004</v>
      </c>
      <c r="G132" s="39">
        <v>0.017546296296296296</v>
      </c>
      <c r="H132" s="5">
        <v>28</v>
      </c>
      <c r="I132" s="24">
        <v>24.74</v>
      </c>
    </row>
    <row r="133" spans="1:9" ht="15">
      <c r="A133" s="6">
        <v>29</v>
      </c>
      <c r="B133" t="s">
        <v>784</v>
      </c>
      <c r="C133" t="s">
        <v>322</v>
      </c>
      <c r="D133" s="5" t="s">
        <v>52</v>
      </c>
      <c r="E133" s="5">
        <v>254</v>
      </c>
      <c r="F133" s="5">
        <v>2005</v>
      </c>
      <c r="G133" s="39">
        <v>0.018460648148148146</v>
      </c>
      <c r="H133" s="5">
        <v>29</v>
      </c>
      <c r="I133" s="24">
        <v>15.61</v>
      </c>
    </row>
    <row r="134" spans="1:9" ht="15">
      <c r="A134" s="6">
        <v>30</v>
      </c>
      <c r="B134" t="s">
        <v>782</v>
      </c>
      <c r="C134" t="s">
        <v>344</v>
      </c>
      <c r="D134" s="5" t="s">
        <v>18</v>
      </c>
      <c r="E134" s="5">
        <v>265</v>
      </c>
      <c r="F134" s="5">
        <v>2004</v>
      </c>
      <c r="G134" s="39">
        <v>0.018831018518518518</v>
      </c>
      <c r="H134" s="5">
        <v>30</v>
      </c>
      <c r="I134" s="24">
        <v>11.91</v>
      </c>
    </row>
    <row r="135" spans="1:9" ht="15">
      <c r="A135" s="6">
        <v>31</v>
      </c>
      <c r="B135" t="s">
        <v>174</v>
      </c>
      <c r="C135" t="s">
        <v>330</v>
      </c>
      <c r="D135" s="5" t="s">
        <v>18</v>
      </c>
      <c r="E135" s="5">
        <v>236</v>
      </c>
      <c r="F135" s="5">
        <v>2005</v>
      </c>
      <c r="G135" s="39">
        <v>0.019641203703703706</v>
      </c>
      <c r="H135" s="5">
        <v>31</v>
      </c>
      <c r="I135" s="24">
        <v>3.82</v>
      </c>
    </row>
    <row r="136" spans="1:9" ht="15">
      <c r="A136" s="6">
        <v>32</v>
      </c>
      <c r="B136" t="s">
        <v>776</v>
      </c>
      <c r="C136" t="s">
        <v>726</v>
      </c>
      <c r="D136" s="5" t="s">
        <v>79</v>
      </c>
      <c r="E136" s="5">
        <v>260</v>
      </c>
      <c r="F136" s="5">
        <v>2004</v>
      </c>
      <c r="G136" s="39">
        <v>0.02309027777777778</v>
      </c>
      <c r="H136" s="5">
        <v>32</v>
      </c>
      <c r="I136" s="24">
        <v>0</v>
      </c>
    </row>
    <row r="137" spans="1:9" ht="15">
      <c r="A137" s="6">
        <v>33</v>
      </c>
      <c r="B137" t="s">
        <v>787</v>
      </c>
      <c r="C137" t="s">
        <v>344</v>
      </c>
      <c r="D137" s="5" t="s">
        <v>52</v>
      </c>
      <c r="E137" s="5">
        <v>232</v>
      </c>
      <c r="F137" s="5">
        <v>2005</v>
      </c>
      <c r="G137" s="39">
        <v>0.02400462962962963</v>
      </c>
      <c r="H137" s="5">
        <v>33</v>
      </c>
      <c r="I137" s="24">
        <v>0</v>
      </c>
    </row>
    <row r="138" spans="1:9" ht="15">
      <c r="A138" s="6">
        <v>34</v>
      </c>
      <c r="B138" t="s">
        <v>788</v>
      </c>
      <c r="C138" t="s">
        <v>330</v>
      </c>
      <c r="D138" s="5" t="s">
        <v>52</v>
      </c>
      <c r="E138" s="5">
        <v>247</v>
      </c>
      <c r="F138" s="5">
        <v>2005</v>
      </c>
      <c r="G138" s="39">
        <v>0.027129629629629632</v>
      </c>
      <c r="H138" s="5">
        <v>34</v>
      </c>
      <c r="I138" s="24">
        <v>0</v>
      </c>
    </row>
    <row r="139" spans="1:9" ht="15">
      <c r="A139" s="6">
        <v>35</v>
      </c>
      <c r="B139" t="s">
        <v>812</v>
      </c>
      <c r="C139" t="s">
        <v>515</v>
      </c>
      <c r="D139" s="5" t="s">
        <v>18</v>
      </c>
      <c r="E139" s="5">
        <v>226</v>
      </c>
      <c r="F139" s="5">
        <v>2005</v>
      </c>
      <c r="G139" s="39">
        <v>0.027314814814814816</v>
      </c>
      <c r="H139" s="5">
        <v>35</v>
      </c>
      <c r="I139" s="24">
        <v>0</v>
      </c>
    </row>
    <row r="140" spans="1:9" ht="15">
      <c r="A140" s="6">
        <v>36</v>
      </c>
      <c r="B140" t="s">
        <v>786</v>
      </c>
      <c r="C140" t="s">
        <v>344</v>
      </c>
      <c r="E140" s="5">
        <v>230</v>
      </c>
      <c r="F140" s="5">
        <v>2003</v>
      </c>
      <c r="G140" s="39">
        <v>0.032326388888888884</v>
      </c>
      <c r="H140" s="5">
        <v>36</v>
      </c>
      <c r="I140" s="24">
        <v>0</v>
      </c>
    </row>
    <row r="141" spans="1:9" ht="15">
      <c r="A141" s="6">
        <v>37</v>
      </c>
      <c r="B141" t="s">
        <v>781</v>
      </c>
      <c r="C141" t="s">
        <v>726</v>
      </c>
      <c r="D141" s="5" t="s">
        <v>18</v>
      </c>
      <c r="E141" s="5">
        <v>266</v>
      </c>
      <c r="F141" s="5">
        <v>2005</v>
      </c>
      <c r="G141" s="5" t="s">
        <v>29</v>
      </c>
      <c r="H141" s="5" t="s">
        <v>29</v>
      </c>
      <c r="I141" s="24">
        <v>0</v>
      </c>
    </row>
    <row r="142" spans="1:9" ht="15">
      <c r="A142" s="6">
        <v>38</v>
      </c>
      <c r="B142" t="s">
        <v>78</v>
      </c>
      <c r="C142" t="s">
        <v>322</v>
      </c>
      <c r="D142" s="5" t="s">
        <v>79</v>
      </c>
      <c r="E142" s="5">
        <v>231</v>
      </c>
      <c r="F142" s="5">
        <v>2005</v>
      </c>
      <c r="G142" s="5" t="s">
        <v>29</v>
      </c>
      <c r="H142" s="5" t="s">
        <v>29</v>
      </c>
      <c r="I142" s="24">
        <v>0</v>
      </c>
    </row>
    <row r="144" spans="1:2" ht="15.75">
      <c r="A144" s="1" t="s">
        <v>638</v>
      </c>
      <c r="B144" t="s">
        <v>810</v>
      </c>
    </row>
    <row r="145" spans="1:9" ht="15">
      <c r="A145" s="6">
        <v>1</v>
      </c>
      <c r="B145" t="s">
        <v>92</v>
      </c>
      <c r="C145" t="s">
        <v>732</v>
      </c>
      <c r="D145" s="5" t="s">
        <v>33</v>
      </c>
      <c r="E145" s="5">
        <v>125</v>
      </c>
      <c r="F145" s="5">
        <v>2003</v>
      </c>
      <c r="G145" s="39">
        <v>0.011226851851851854</v>
      </c>
      <c r="H145" s="5">
        <v>1</v>
      </c>
      <c r="I145" s="24">
        <v>100</v>
      </c>
    </row>
    <row r="146" spans="1:9" ht="15">
      <c r="A146" s="6">
        <v>2</v>
      </c>
      <c r="B146" t="s">
        <v>97</v>
      </c>
      <c r="C146" t="s">
        <v>732</v>
      </c>
      <c r="D146" s="5" t="s">
        <v>33</v>
      </c>
      <c r="E146" s="5">
        <v>119</v>
      </c>
      <c r="F146" s="5">
        <v>2002</v>
      </c>
      <c r="G146" s="39">
        <v>0.011388888888888888</v>
      </c>
      <c r="H146" s="5">
        <v>2</v>
      </c>
      <c r="I146" s="24">
        <v>98.56</v>
      </c>
    </row>
    <row r="147" spans="1:9" ht="15">
      <c r="A147" s="6">
        <v>3</v>
      </c>
      <c r="B147" t="s">
        <v>98</v>
      </c>
      <c r="C147" t="s">
        <v>322</v>
      </c>
      <c r="D147" s="5" t="s">
        <v>33</v>
      </c>
      <c r="E147" s="5">
        <v>116</v>
      </c>
      <c r="F147" s="5">
        <v>2001</v>
      </c>
      <c r="G147" s="39">
        <v>0.011782407407407406</v>
      </c>
      <c r="H147" s="5">
        <v>3</v>
      </c>
      <c r="I147" s="24">
        <v>95.05</v>
      </c>
    </row>
    <row r="148" spans="1:9" ht="15">
      <c r="A148" s="6">
        <v>4</v>
      </c>
      <c r="B148" t="s">
        <v>88</v>
      </c>
      <c r="C148" t="s">
        <v>344</v>
      </c>
      <c r="D148" s="5" t="s">
        <v>9</v>
      </c>
      <c r="E148" s="5">
        <v>137</v>
      </c>
      <c r="F148" s="5">
        <v>2002</v>
      </c>
      <c r="G148" s="39">
        <v>0.012037037037037035</v>
      </c>
      <c r="H148" s="5">
        <v>4</v>
      </c>
      <c r="I148" s="24">
        <v>92.78</v>
      </c>
    </row>
    <row r="149" spans="1:9" ht="15">
      <c r="A149" s="6">
        <v>5</v>
      </c>
      <c r="B149" t="s">
        <v>87</v>
      </c>
      <c r="C149" t="s">
        <v>322</v>
      </c>
      <c r="D149" s="5" t="s">
        <v>9</v>
      </c>
      <c r="E149" s="5">
        <v>134</v>
      </c>
      <c r="F149" s="5">
        <v>2002</v>
      </c>
      <c r="G149" s="39">
        <v>0.01247685185185185</v>
      </c>
      <c r="H149" s="5">
        <v>5</v>
      </c>
      <c r="I149" s="24">
        <v>88.87</v>
      </c>
    </row>
    <row r="150" spans="1:9" ht="15">
      <c r="A150" s="6">
        <v>6</v>
      </c>
      <c r="B150" t="s">
        <v>90</v>
      </c>
      <c r="C150" t="s">
        <v>330</v>
      </c>
      <c r="D150" s="5" t="s">
        <v>9</v>
      </c>
      <c r="E150" s="5">
        <v>130</v>
      </c>
      <c r="F150" s="5">
        <v>2002</v>
      </c>
      <c r="G150" s="39">
        <v>0.012627314814814815</v>
      </c>
      <c r="H150" s="5">
        <v>6</v>
      </c>
      <c r="I150" s="24">
        <v>87.53</v>
      </c>
    </row>
    <row r="151" spans="1:9" ht="15">
      <c r="A151" s="6">
        <v>7</v>
      </c>
      <c r="B151" t="s">
        <v>86</v>
      </c>
      <c r="C151" t="s">
        <v>330</v>
      </c>
      <c r="D151" s="5" t="s">
        <v>33</v>
      </c>
      <c r="E151" s="5">
        <v>118</v>
      </c>
      <c r="F151" s="5">
        <v>2001</v>
      </c>
      <c r="G151" s="39">
        <v>0.012905092592592591</v>
      </c>
      <c r="H151" s="5">
        <v>7</v>
      </c>
      <c r="I151" s="24">
        <v>85.05</v>
      </c>
    </row>
    <row r="152" spans="1:9" ht="15">
      <c r="A152" s="6">
        <v>8</v>
      </c>
      <c r="B152" t="s">
        <v>157</v>
      </c>
      <c r="C152" t="s">
        <v>376</v>
      </c>
      <c r="D152" s="5" t="s">
        <v>9</v>
      </c>
      <c r="E152" s="5">
        <v>132</v>
      </c>
      <c r="F152" s="5">
        <v>2002</v>
      </c>
      <c r="G152" s="39">
        <v>0.014143518518518519</v>
      </c>
      <c r="H152" s="5">
        <v>8</v>
      </c>
      <c r="I152" s="24">
        <v>74.02</v>
      </c>
    </row>
    <row r="153" spans="1:9" ht="15">
      <c r="A153" s="6">
        <v>9</v>
      </c>
      <c r="B153" t="s">
        <v>789</v>
      </c>
      <c r="C153" t="s">
        <v>726</v>
      </c>
      <c r="D153" s="5" t="s">
        <v>21</v>
      </c>
      <c r="E153" s="5">
        <v>122</v>
      </c>
      <c r="F153" s="5">
        <v>2003</v>
      </c>
      <c r="G153" s="39">
        <v>0.01480324074074074</v>
      </c>
      <c r="H153" s="5">
        <v>9</v>
      </c>
      <c r="I153" s="24">
        <v>68.14</v>
      </c>
    </row>
    <row r="154" spans="1:9" ht="15">
      <c r="A154" s="6">
        <v>10</v>
      </c>
      <c r="B154" t="s">
        <v>93</v>
      </c>
      <c r="C154" t="s">
        <v>322</v>
      </c>
      <c r="D154" s="5" t="s">
        <v>9</v>
      </c>
      <c r="E154" s="5">
        <v>128</v>
      </c>
      <c r="F154" s="5">
        <v>2002</v>
      </c>
      <c r="G154" s="39">
        <v>0.0153125</v>
      </c>
      <c r="H154" s="5">
        <v>10</v>
      </c>
      <c r="I154" s="24">
        <v>63.61</v>
      </c>
    </row>
    <row r="155" spans="1:9" ht="15">
      <c r="A155" s="6">
        <v>11</v>
      </c>
      <c r="B155" t="s">
        <v>64</v>
      </c>
      <c r="C155" t="s">
        <v>330</v>
      </c>
      <c r="D155" s="5" t="s">
        <v>20</v>
      </c>
      <c r="E155" s="5">
        <v>117</v>
      </c>
      <c r="F155" s="5">
        <v>2003</v>
      </c>
      <c r="G155" s="39">
        <v>0.015497685185185186</v>
      </c>
      <c r="H155" s="5">
        <v>11</v>
      </c>
      <c r="I155" s="24">
        <v>61.96</v>
      </c>
    </row>
    <row r="156" spans="1:9" ht="15">
      <c r="A156" s="6">
        <v>12</v>
      </c>
      <c r="B156" t="s">
        <v>790</v>
      </c>
      <c r="C156" t="s">
        <v>726</v>
      </c>
      <c r="D156" s="5" t="s">
        <v>21</v>
      </c>
      <c r="E156" s="5">
        <v>136</v>
      </c>
      <c r="F156" s="5">
        <v>2001</v>
      </c>
      <c r="G156" s="39">
        <v>0.016099537037037037</v>
      </c>
      <c r="H156" s="5">
        <v>12</v>
      </c>
      <c r="I156" s="24">
        <v>56.6</v>
      </c>
    </row>
    <row r="157" spans="1:9" ht="15">
      <c r="A157" s="6">
        <v>13</v>
      </c>
      <c r="B157" t="s">
        <v>89</v>
      </c>
      <c r="C157" t="s">
        <v>330</v>
      </c>
      <c r="D157" s="5" t="s">
        <v>21</v>
      </c>
      <c r="E157" s="5">
        <v>126</v>
      </c>
      <c r="F157" s="5">
        <v>2002</v>
      </c>
      <c r="G157" s="39">
        <v>0.01628472222222222</v>
      </c>
      <c r="H157" s="5">
        <v>13</v>
      </c>
      <c r="I157" s="24">
        <v>54.95</v>
      </c>
    </row>
    <row r="158" spans="1:9" ht="15">
      <c r="A158" s="6">
        <v>14</v>
      </c>
      <c r="B158" t="s">
        <v>70</v>
      </c>
      <c r="C158" t="s">
        <v>511</v>
      </c>
      <c r="D158" s="5" t="s">
        <v>9</v>
      </c>
      <c r="E158" s="5">
        <v>133</v>
      </c>
      <c r="F158" s="5">
        <v>2003</v>
      </c>
      <c r="G158" s="39">
        <v>0.016574074074074074</v>
      </c>
      <c r="H158" s="5">
        <v>14</v>
      </c>
      <c r="I158" s="24">
        <v>52.37</v>
      </c>
    </row>
    <row r="159" spans="1:9" ht="15">
      <c r="A159" s="6">
        <v>15</v>
      </c>
      <c r="B159" t="s">
        <v>791</v>
      </c>
      <c r="C159" t="s">
        <v>511</v>
      </c>
      <c r="D159" s="5" t="s">
        <v>20</v>
      </c>
      <c r="E159" s="5">
        <v>108</v>
      </c>
      <c r="F159" s="5">
        <v>2003</v>
      </c>
      <c r="G159" s="39">
        <v>0.017511574074074072</v>
      </c>
      <c r="H159" s="5">
        <v>15</v>
      </c>
      <c r="I159" s="24">
        <v>44.02</v>
      </c>
    </row>
    <row r="160" spans="1:9" ht="15">
      <c r="A160" s="6">
        <v>16</v>
      </c>
      <c r="B160" t="s">
        <v>793</v>
      </c>
      <c r="C160" t="s">
        <v>344</v>
      </c>
      <c r="D160" s="5" t="s">
        <v>20</v>
      </c>
      <c r="E160" s="5">
        <v>138</v>
      </c>
      <c r="F160" s="5">
        <v>2002</v>
      </c>
      <c r="G160" s="39">
        <v>0.019525462962962963</v>
      </c>
      <c r="H160" s="5">
        <v>16</v>
      </c>
      <c r="I160" s="24">
        <v>26.08</v>
      </c>
    </row>
    <row r="161" spans="1:9" ht="15">
      <c r="A161" s="6">
        <v>17</v>
      </c>
      <c r="B161" t="s">
        <v>798</v>
      </c>
      <c r="C161" t="s">
        <v>726</v>
      </c>
      <c r="D161" s="5" t="s">
        <v>21</v>
      </c>
      <c r="E161" s="5">
        <v>124</v>
      </c>
      <c r="F161" s="5">
        <v>2003</v>
      </c>
      <c r="G161" s="39">
        <v>0.019780092592592592</v>
      </c>
      <c r="H161" s="5">
        <v>17</v>
      </c>
      <c r="I161" s="24">
        <v>23.81</v>
      </c>
    </row>
    <row r="162" spans="1:9" ht="15">
      <c r="A162" s="6">
        <v>18</v>
      </c>
      <c r="B162" t="s">
        <v>795</v>
      </c>
      <c r="C162" t="s">
        <v>740</v>
      </c>
      <c r="D162" s="5" t="s">
        <v>20</v>
      </c>
      <c r="E162" s="5">
        <v>113</v>
      </c>
      <c r="F162" s="5">
        <v>2003</v>
      </c>
      <c r="G162" s="39">
        <v>0.020474537037037038</v>
      </c>
      <c r="H162" s="5">
        <v>18</v>
      </c>
      <c r="I162" s="24">
        <v>17.63</v>
      </c>
    </row>
    <row r="163" spans="1:9" ht="15">
      <c r="A163" s="6">
        <v>19</v>
      </c>
      <c r="B163" t="s">
        <v>792</v>
      </c>
      <c r="C163" t="s">
        <v>511</v>
      </c>
      <c r="D163" s="5" t="s">
        <v>79</v>
      </c>
      <c r="E163" s="5">
        <v>110</v>
      </c>
      <c r="F163" s="5">
        <v>2003</v>
      </c>
      <c r="G163" s="39">
        <v>0.020555555555555556</v>
      </c>
      <c r="H163" s="5">
        <v>19</v>
      </c>
      <c r="I163" s="24">
        <v>16.91</v>
      </c>
    </row>
    <row r="164" spans="1:9" ht="15">
      <c r="A164" s="6">
        <v>20</v>
      </c>
      <c r="B164" t="s">
        <v>796</v>
      </c>
      <c r="C164" t="s">
        <v>376</v>
      </c>
      <c r="D164" s="5" t="s">
        <v>20</v>
      </c>
      <c r="E164" s="5">
        <v>112</v>
      </c>
      <c r="F164" s="5">
        <v>2002</v>
      </c>
      <c r="G164" s="39">
        <v>0.02318287037037037</v>
      </c>
      <c r="H164" s="5">
        <v>20</v>
      </c>
      <c r="I164" s="24">
        <v>0</v>
      </c>
    </row>
    <row r="165" spans="1:9" ht="15">
      <c r="A165" s="6">
        <v>21</v>
      </c>
      <c r="B165" t="s">
        <v>813</v>
      </c>
      <c r="C165" t="s">
        <v>802</v>
      </c>
      <c r="D165" s="5" t="s">
        <v>9</v>
      </c>
      <c r="E165" s="5">
        <v>123</v>
      </c>
      <c r="F165" s="5">
        <v>2001</v>
      </c>
      <c r="G165" s="39">
        <v>0.023738425925925923</v>
      </c>
      <c r="H165" s="5">
        <v>21</v>
      </c>
      <c r="I165" s="24">
        <v>0</v>
      </c>
    </row>
    <row r="166" spans="1:9" ht="15">
      <c r="A166" s="6">
        <v>22</v>
      </c>
      <c r="B166" t="s">
        <v>794</v>
      </c>
      <c r="C166" t="s">
        <v>511</v>
      </c>
      <c r="D166" s="5" t="s">
        <v>20</v>
      </c>
      <c r="E166" s="5">
        <v>129</v>
      </c>
      <c r="F166" s="5">
        <v>2002</v>
      </c>
      <c r="G166" s="39">
        <v>0.027939814814814817</v>
      </c>
      <c r="H166" s="5">
        <v>22</v>
      </c>
      <c r="I166" s="24">
        <v>0</v>
      </c>
    </row>
    <row r="167" spans="1:9" ht="15">
      <c r="A167" s="6">
        <v>23</v>
      </c>
      <c r="B167" t="s">
        <v>797</v>
      </c>
      <c r="C167" t="s">
        <v>344</v>
      </c>
      <c r="D167" s="5" t="s">
        <v>79</v>
      </c>
      <c r="E167" s="5">
        <v>121</v>
      </c>
      <c r="F167" s="5">
        <v>2003</v>
      </c>
      <c r="G167" s="39">
        <v>0.02798611111111111</v>
      </c>
      <c r="H167" s="5">
        <v>23</v>
      </c>
      <c r="I167" s="24">
        <v>0</v>
      </c>
    </row>
    <row r="168" spans="1:9" ht="15">
      <c r="A168" s="6">
        <v>24</v>
      </c>
      <c r="B168" t="s">
        <v>814</v>
      </c>
      <c r="C168" t="s">
        <v>344</v>
      </c>
      <c r="D168" s="5" t="s">
        <v>20</v>
      </c>
      <c r="E168" s="5">
        <v>111</v>
      </c>
      <c r="F168" s="5">
        <v>2002</v>
      </c>
      <c r="G168" s="39">
        <v>0.02800925925925926</v>
      </c>
      <c r="H168" s="5">
        <v>24</v>
      </c>
      <c r="I168" s="24">
        <v>0</v>
      </c>
    </row>
    <row r="169" spans="1:9" ht="15">
      <c r="A169" s="6">
        <v>25</v>
      </c>
      <c r="B169" t="s">
        <v>800</v>
      </c>
      <c r="C169" t="s">
        <v>511</v>
      </c>
      <c r="D169" s="5" t="s">
        <v>79</v>
      </c>
      <c r="E169" s="5">
        <v>120</v>
      </c>
      <c r="F169" s="5">
        <v>2003</v>
      </c>
      <c r="G169" s="39">
        <v>0.028125</v>
      </c>
      <c r="H169" s="5">
        <v>25</v>
      </c>
      <c r="I169" s="24">
        <v>0</v>
      </c>
    </row>
    <row r="170" spans="1:9" ht="15">
      <c r="A170" s="6">
        <v>26</v>
      </c>
      <c r="B170" t="s">
        <v>799</v>
      </c>
      <c r="C170" t="s">
        <v>330</v>
      </c>
      <c r="D170" s="5" t="s">
        <v>52</v>
      </c>
      <c r="E170" s="5">
        <v>109</v>
      </c>
      <c r="F170" s="5">
        <v>2002</v>
      </c>
      <c r="G170" s="39">
        <v>0.028877314814814817</v>
      </c>
      <c r="H170" s="5">
        <v>26</v>
      </c>
      <c r="I170" s="24">
        <v>0</v>
      </c>
    </row>
    <row r="171" spans="1:9" ht="15">
      <c r="A171" s="6">
        <v>27</v>
      </c>
      <c r="B171" t="s">
        <v>815</v>
      </c>
      <c r="C171" t="s">
        <v>515</v>
      </c>
      <c r="D171" s="5" t="s">
        <v>18</v>
      </c>
      <c r="E171" s="5">
        <v>127</v>
      </c>
      <c r="F171" s="5">
        <v>2003</v>
      </c>
      <c r="G171" s="39">
        <v>0.0297337962962963</v>
      </c>
      <c r="H171" s="5">
        <v>27</v>
      </c>
      <c r="I171" s="24">
        <v>0</v>
      </c>
    </row>
    <row r="172" spans="1:9" ht="15">
      <c r="A172" s="6">
        <v>28</v>
      </c>
      <c r="B172" t="s">
        <v>801</v>
      </c>
      <c r="C172" t="s">
        <v>344</v>
      </c>
      <c r="D172" s="5" t="s">
        <v>79</v>
      </c>
      <c r="E172" s="5">
        <v>139</v>
      </c>
      <c r="F172" s="5">
        <v>2003</v>
      </c>
      <c r="G172" s="39">
        <v>0.03878472222222223</v>
      </c>
      <c r="H172" s="5">
        <v>28</v>
      </c>
      <c r="I172" s="24">
        <v>0</v>
      </c>
    </row>
    <row r="173" spans="1:9" ht="15">
      <c r="A173" s="6">
        <v>29</v>
      </c>
      <c r="B173" t="s">
        <v>62</v>
      </c>
      <c r="C173" t="s">
        <v>511</v>
      </c>
      <c r="D173" s="5" t="s">
        <v>9</v>
      </c>
      <c r="E173" s="5">
        <v>135</v>
      </c>
      <c r="F173" s="5">
        <v>2003</v>
      </c>
      <c r="G173" s="5" t="s">
        <v>29</v>
      </c>
      <c r="H173" s="5" t="s">
        <v>29</v>
      </c>
      <c r="I173" s="24">
        <v>0</v>
      </c>
    </row>
  </sheetData>
  <sheetProtection/>
  <autoFilter ref="A3:A173"/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N18" sqref="N18"/>
    </sheetView>
  </sheetViews>
  <sheetFormatPr defaultColWidth="9.140625" defaultRowHeight="15"/>
  <cols>
    <col min="1" max="1" width="9.140625" style="4" customWidth="1"/>
    <col min="2" max="2" width="25.28125" style="0" customWidth="1"/>
    <col min="3" max="3" width="21.28125" style="0" customWidth="1"/>
    <col min="4" max="4" width="6.57421875" style="4" customWidth="1"/>
    <col min="5" max="5" width="7.140625" style="4" customWidth="1"/>
    <col min="6" max="6" width="7.00390625" style="4" customWidth="1"/>
    <col min="7" max="9" width="9.140625" style="4" customWidth="1"/>
    <col min="10" max="11" width="9.140625" style="264" customWidth="1"/>
  </cols>
  <sheetData>
    <row r="1" ht="15.75">
      <c r="B1" s="108" t="s">
        <v>1084</v>
      </c>
    </row>
    <row r="2" spans="2:3" ht="18.75">
      <c r="B2" s="108" t="s">
        <v>1083</v>
      </c>
      <c r="C2" s="2" t="s">
        <v>997</v>
      </c>
    </row>
    <row r="3" spans="1:11" ht="15.75">
      <c r="A3" s="262" t="s">
        <v>0</v>
      </c>
      <c r="B3" t="s">
        <v>1</v>
      </c>
      <c r="C3" t="s">
        <v>2</v>
      </c>
      <c r="D3" s="4" t="s">
        <v>3</v>
      </c>
      <c r="E3" s="4" t="s">
        <v>182</v>
      </c>
      <c r="F3" s="4" t="s">
        <v>118</v>
      </c>
      <c r="G3" s="4" t="s">
        <v>5</v>
      </c>
      <c r="H3" s="4" t="s">
        <v>119</v>
      </c>
      <c r="I3" s="12" t="s">
        <v>130</v>
      </c>
      <c r="J3" s="11"/>
      <c r="K3" s="12" t="s">
        <v>131</v>
      </c>
    </row>
    <row r="4" spans="1:2" ht="15.75">
      <c r="A4" s="261" t="s">
        <v>968</v>
      </c>
      <c r="B4" t="s">
        <v>969</v>
      </c>
    </row>
    <row r="5" spans="1:11" ht="15.75">
      <c r="A5" s="263">
        <v>1</v>
      </c>
      <c r="B5" t="s">
        <v>31</v>
      </c>
      <c r="C5" t="s">
        <v>966</v>
      </c>
      <c r="D5" s="4" t="s">
        <v>33</v>
      </c>
      <c r="E5" s="4">
        <v>168</v>
      </c>
      <c r="F5" s="4">
        <v>2001</v>
      </c>
      <c r="G5" s="8">
        <v>0.02666666666666667</v>
      </c>
      <c r="H5" s="4">
        <v>1</v>
      </c>
      <c r="I5" s="13">
        <v>150</v>
      </c>
      <c r="J5" s="264">
        <f>200-G5/G$5*100</f>
        <v>100</v>
      </c>
      <c r="K5" s="264">
        <f>1.5*$J5</f>
        <v>150</v>
      </c>
    </row>
    <row r="6" spans="1:11" ht="15.75">
      <c r="A6" s="263">
        <v>3</v>
      </c>
      <c r="B6" t="s">
        <v>34</v>
      </c>
      <c r="C6" t="s">
        <v>8</v>
      </c>
      <c r="D6" s="4" t="s">
        <v>33</v>
      </c>
      <c r="E6" s="4">
        <v>171</v>
      </c>
      <c r="F6" s="4">
        <v>2001</v>
      </c>
      <c r="G6" s="8">
        <v>0.028275462962962964</v>
      </c>
      <c r="H6" s="4">
        <v>3</v>
      </c>
      <c r="I6" s="13">
        <v>140.95</v>
      </c>
      <c r="J6" s="264">
        <f aca="true" t="shared" si="0" ref="J6:J17">200-G6/G$5*100</f>
        <v>93.96701388888889</v>
      </c>
      <c r="K6" s="264">
        <f aca="true" t="shared" si="1" ref="K6:K17">1.5*$J6</f>
        <v>140.95052083333331</v>
      </c>
    </row>
    <row r="7" spans="1:11" ht="15.75">
      <c r="A7" s="263">
        <v>7</v>
      </c>
      <c r="B7" t="s">
        <v>45</v>
      </c>
      <c r="C7" t="s">
        <v>8</v>
      </c>
      <c r="D7" s="4" t="s">
        <v>33</v>
      </c>
      <c r="E7" s="4">
        <v>152</v>
      </c>
      <c r="F7" s="4">
        <v>2002</v>
      </c>
      <c r="G7" s="8">
        <v>0.02989583333333333</v>
      </c>
      <c r="H7" s="4">
        <v>7</v>
      </c>
      <c r="I7" s="13">
        <v>131.84</v>
      </c>
      <c r="J7" s="264">
        <f t="shared" si="0"/>
        <v>87.89062500000003</v>
      </c>
      <c r="K7" s="264">
        <f t="shared" si="1"/>
        <v>131.83593750000006</v>
      </c>
    </row>
    <row r="8" spans="1:11" ht="15.75">
      <c r="A8" s="263">
        <v>9</v>
      </c>
      <c r="B8" t="s">
        <v>38</v>
      </c>
      <c r="C8" t="s">
        <v>8</v>
      </c>
      <c r="D8" s="4" t="s">
        <v>9</v>
      </c>
      <c r="E8" s="4">
        <v>169</v>
      </c>
      <c r="F8" s="4">
        <v>2003</v>
      </c>
      <c r="G8" s="8">
        <v>0.029953703703703705</v>
      </c>
      <c r="H8" s="4">
        <v>9</v>
      </c>
      <c r="I8" s="13">
        <v>131.51</v>
      </c>
      <c r="J8" s="264">
        <f t="shared" si="0"/>
        <v>87.67361111111111</v>
      </c>
      <c r="K8" s="264">
        <f t="shared" si="1"/>
        <v>131.51041666666669</v>
      </c>
    </row>
    <row r="9" spans="1:11" ht="15.75">
      <c r="A9" s="263">
        <v>11</v>
      </c>
      <c r="B9" t="s">
        <v>37</v>
      </c>
      <c r="C9" t="s">
        <v>8</v>
      </c>
      <c r="D9" s="4" t="s">
        <v>33</v>
      </c>
      <c r="E9" s="4">
        <v>158</v>
      </c>
      <c r="F9" s="4">
        <v>2002</v>
      </c>
      <c r="G9" s="8">
        <v>0.030127314814814815</v>
      </c>
      <c r="H9" s="4">
        <v>11</v>
      </c>
      <c r="I9" s="13">
        <v>130.53</v>
      </c>
      <c r="J9" s="264">
        <f t="shared" si="0"/>
        <v>87.02256944444444</v>
      </c>
      <c r="K9" s="264">
        <f t="shared" si="1"/>
        <v>130.53385416666666</v>
      </c>
    </row>
    <row r="10" spans="1:11" ht="15.75">
      <c r="A10" s="263">
        <v>14</v>
      </c>
      <c r="B10" t="s">
        <v>35</v>
      </c>
      <c r="C10" t="s">
        <v>8</v>
      </c>
      <c r="D10" s="4" t="s">
        <v>33</v>
      </c>
      <c r="E10" s="4">
        <v>160</v>
      </c>
      <c r="F10" s="4">
        <v>2001</v>
      </c>
      <c r="G10" s="8">
        <v>0.03068287037037037</v>
      </c>
      <c r="H10" s="4">
        <v>14</v>
      </c>
      <c r="I10" s="13">
        <v>127.41</v>
      </c>
      <c r="J10" s="264">
        <f t="shared" si="0"/>
        <v>84.93923611111111</v>
      </c>
      <c r="K10" s="264">
        <f t="shared" si="1"/>
        <v>127.40885416666667</v>
      </c>
    </row>
    <row r="11" spans="1:11" ht="15.75">
      <c r="A11" s="263">
        <v>15</v>
      </c>
      <c r="B11" t="s">
        <v>24</v>
      </c>
      <c r="C11" t="s">
        <v>8</v>
      </c>
      <c r="D11" s="4" t="s">
        <v>9</v>
      </c>
      <c r="E11" s="4">
        <v>115</v>
      </c>
      <c r="F11" s="4">
        <v>2003</v>
      </c>
      <c r="G11" s="8">
        <v>0.031053240740740742</v>
      </c>
      <c r="H11" s="4">
        <v>15</v>
      </c>
      <c r="I11" s="13">
        <v>125.33</v>
      </c>
      <c r="J11" s="264">
        <f t="shared" si="0"/>
        <v>83.55034722222223</v>
      </c>
      <c r="K11" s="264">
        <f t="shared" si="1"/>
        <v>125.32552083333334</v>
      </c>
    </row>
    <row r="12" spans="1:11" ht="15.75">
      <c r="A12" s="263">
        <v>24</v>
      </c>
      <c r="B12" t="s">
        <v>39</v>
      </c>
      <c r="C12" t="s">
        <v>8</v>
      </c>
      <c r="D12" s="4" t="s">
        <v>33</v>
      </c>
      <c r="E12" s="4">
        <v>144</v>
      </c>
      <c r="F12" s="4">
        <v>2001</v>
      </c>
      <c r="G12" s="8">
        <v>0.03349537037037037</v>
      </c>
      <c r="H12" s="4">
        <v>24</v>
      </c>
      <c r="I12" s="13">
        <v>111.59</v>
      </c>
      <c r="J12" s="264">
        <f t="shared" si="0"/>
        <v>74.39236111111111</v>
      </c>
      <c r="K12" s="264">
        <f t="shared" si="1"/>
        <v>111.58854166666667</v>
      </c>
    </row>
    <row r="13" spans="1:11" ht="15.75">
      <c r="A13" s="263">
        <v>31</v>
      </c>
      <c r="B13" t="s">
        <v>42</v>
      </c>
      <c r="C13" t="s">
        <v>8</v>
      </c>
      <c r="D13" s="4" t="s">
        <v>9</v>
      </c>
      <c r="E13" s="4">
        <v>140</v>
      </c>
      <c r="F13" s="4">
        <v>2003</v>
      </c>
      <c r="G13" s="8">
        <v>0.034386574074074076</v>
      </c>
      <c r="H13" s="4">
        <v>31</v>
      </c>
      <c r="I13" s="13">
        <v>106.58</v>
      </c>
      <c r="J13" s="264">
        <f t="shared" si="0"/>
        <v>71.05034722222223</v>
      </c>
      <c r="K13" s="264">
        <f t="shared" si="1"/>
        <v>106.57552083333334</v>
      </c>
    </row>
    <row r="14" spans="1:11" ht="15.75">
      <c r="A14" s="263">
        <v>42</v>
      </c>
      <c r="B14" t="s">
        <v>44</v>
      </c>
      <c r="C14" t="s">
        <v>8</v>
      </c>
      <c r="D14" s="4" t="s">
        <v>9</v>
      </c>
      <c r="E14" s="4">
        <v>128</v>
      </c>
      <c r="F14" s="4">
        <v>2003</v>
      </c>
      <c r="G14" s="8">
        <v>0.036458333333333336</v>
      </c>
      <c r="H14" s="4">
        <v>42</v>
      </c>
      <c r="I14" s="13">
        <v>94.92</v>
      </c>
      <c r="J14" s="264">
        <f t="shared" si="0"/>
        <v>63.28125</v>
      </c>
      <c r="K14" s="264">
        <f t="shared" si="1"/>
        <v>94.921875</v>
      </c>
    </row>
    <row r="15" spans="1:11" ht="15.75">
      <c r="A15" s="263">
        <v>43</v>
      </c>
      <c r="B15" t="s">
        <v>154</v>
      </c>
      <c r="C15" t="s">
        <v>8</v>
      </c>
      <c r="D15" s="4" t="s">
        <v>9</v>
      </c>
      <c r="E15" s="4">
        <v>105</v>
      </c>
      <c r="F15" s="4">
        <v>2001</v>
      </c>
      <c r="G15" s="8">
        <v>0.03662037037037037</v>
      </c>
      <c r="H15" s="4">
        <v>43</v>
      </c>
      <c r="I15" s="13">
        <v>94.01</v>
      </c>
      <c r="J15" s="264">
        <f t="shared" si="0"/>
        <v>62.673611111111114</v>
      </c>
      <c r="K15" s="264">
        <f t="shared" si="1"/>
        <v>94.01041666666667</v>
      </c>
    </row>
    <row r="16" spans="1:11" ht="15.75">
      <c r="A16" s="263">
        <v>44</v>
      </c>
      <c r="B16" t="s">
        <v>43</v>
      </c>
      <c r="C16" t="s">
        <v>8</v>
      </c>
      <c r="D16" s="4" t="s">
        <v>9</v>
      </c>
      <c r="E16" s="4">
        <v>163</v>
      </c>
      <c r="F16" s="4">
        <v>2001</v>
      </c>
      <c r="G16" s="8">
        <v>0.03716435185185185</v>
      </c>
      <c r="H16" s="4">
        <v>44</v>
      </c>
      <c r="I16" s="13">
        <v>90.95</v>
      </c>
      <c r="J16" s="264">
        <f t="shared" si="0"/>
        <v>60.63368055555557</v>
      </c>
      <c r="K16" s="264">
        <f t="shared" si="1"/>
        <v>90.95052083333336</v>
      </c>
    </row>
    <row r="17" spans="1:11" ht="15.75">
      <c r="A17" s="263">
        <v>51</v>
      </c>
      <c r="B17" t="s">
        <v>51</v>
      </c>
      <c r="C17" t="s">
        <v>8</v>
      </c>
      <c r="D17" s="4" t="s">
        <v>9</v>
      </c>
      <c r="E17" s="4">
        <v>107</v>
      </c>
      <c r="F17" s="4">
        <v>2002</v>
      </c>
      <c r="G17" s="8">
        <v>0.04040509259259259</v>
      </c>
      <c r="H17" s="4">
        <v>51</v>
      </c>
      <c r="I17" s="13">
        <v>72.72</v>
      </c>
      <c r="J17" s="264">
        <f t="shared" si="0"/>
        <v>48.4809027777778</v>
      </c>
      <c r="K17" s="264">
        <f t="shared" si="1"/>
        <v>72.7213541666667</v>
      </c>
    </row>
    <row r="18" ht="15">
      <c r="I18"/>
    </row>
    <row r="19" spans="1:9" ht="15.75">
      <c r="A19" s="261" t="s">
        <v>971</v>
      </c>
      <c r="B19" t="s">
        <v>972</v>
      </c>
      <c r="I19"/>
    </row>
    <row r="20" spans="1:11" ht="15.75">
      <c r="A20" s="263">
        <v>1</v>
      </c>
      <c r="B20" t="s">
        <v>7</v>
      </c>
      <c r="C20" t="s">
        <v>8</v>
      </c>
      <c r="D20" s="4" t="s">
        <v>9</v>
      </c>
      <c r="E20" s="4">
        <v>359</v>
      </c>
      <c r="F20" s="4">
        <v>2004</v>
      </c>
      <c r="G20" s="8">
        <v>0.020590277777777777</v>
      </c>
      <c r="H20" s="4">
        <v>1</v>
      </c>
      <c r="I20" s="13">
        <v>150</v>
      </c>
      <c r="J20" s="264">
        <f>200-G20/G$20*100</f>
        <v>100</v>
      </c>
      <c r="K20" s="264">
        <f>1.5*$J20</f>
        <v>150</v>
      </c>
    </row>
    <row r="21" spans="1:11" ht="15.75">
      <c r="A21" s="263">
        <v>4</v>
      </c>
      <c r="B21" t="s">
        <v>10</v>
      </c>
      <c r="C21" t="s">
        <v>8</v>
      </c>
      <c r="D21" s="4" t="s">
        <v>9</v>
      </c>
      <c r="E21" s="4">
        <v>345</v>
      </c>
      <c r="F21" s="4">
        <v>2004</v>
      </c>
      <c r="G21" s="8">
        <v>0.02263888888888889</v>
      </c>
      <c r="H21" s="4">
        <v>4</v>
      </c>
      <c r="I21" s="13">
        <v>135.08</v>
      </c>
      <c r="J21" s="264">
        <f aca="true" t="shared" si="2" ref="J21:J29">200-G21/G$20*100</f>
        <v>90.05059021922428</v>
      </c>
      <c r="K21" s="264">
        <f aca="true" t="shared" si="3" ref="K21:K29">1.5*$J21</f>
        <v>135.07588532883642</v>
      </c>
    </row>
    <row r="22" spans="1:11" ht="15.75">
      <c r="A22" s="263">
        <v>6</v>
      </c>
      <c r="B22" t="s">
        <v>13</v>
      </c>
      <c r="C22" t="s">
        <v>8</v>
      </c>
      <c r="D22" s="4" t="s">
        <v>9</v>
      </c>
      <c r="E22" s="4">
        <v>329</v>
      </c>
      <c r="F22" s="4">
        <v>2004</v>
      </c>
      <c r="G22" s="8">
        <v>0.023344907407407408</v>
      </c>
      <c r="H22" s="4">
        <v>6</v>
      </c>
      <c r="I22" s="13">
        <v>129.93</v>
      </c>
      <c r="J22" s="264">
        <f t="shared" si="2"/>
        <v>86.62169758291174</v>
      </c>
      <c r="K22" s="264">
        <f t="shared" si="3"/>
        <v>129.9325463743676</v>
      </c>
    </row>
    <row r="23" spans="1:11" ht="15.75">
      <c r="A23" s="263">
        <v>7</v>
      </c>
      <c r="B23" t="s">
        <v>14</v>
      </c>
      <c r="C23" t="s">
        <v>8</v>
      </c>
      <c r="D23" s="4" t="s">
        <v>9</v>
      </c>
      <c r="E23" s="4">
        <v>332</v>
      </c>
      <c r="F23" s="4">
        <v>2004</v>
      </c>
      <c r="G23" s="8">
        <v>0.023460648148148147</v>
      </c>
      <c r="H23" s="4">
        <v>7</v>
      </c>
      <c r="I23" s="13">
        <v>129.09</v>
      </c>
      <c r="J23" s="264">
        <f t="shared" si="2"/>
        <v>86.05958403597526</v>
      </c>
      <c r="K23" s="264">
        <f t="shared" si="3"/>
        <v>129.0893760539629</v>
      </c>
    </row>
    <row r="24" spans="1:11" ht="15.75">
      <c r="A24" s="263">
        <v>8</v>
      </c>
      <c r="B24" t="s">
        <v>19</v>
      </c>
      <c r="C24" t="s">
        <v>8</v>
      </c>
      <c r="D24" s="4" t="s">
        <v>18</v>
      </c>
      <c r="E24" s="4">
        <v>340</v>
      </c>
      <c r="F24" s="4">
        <v>2005</v>
      </c>
      <c r="G24" s="8">
        <v>0.023541666666666666</v>
      </c>
      <c r="H24" s="4">
        <v>8</v>
      </c>
      <c r="I24" s="13">
        <v>128.5</v>
      </c>
      <c r="J24" s="264">
        <f t="shared" si="2"/>
        <v>85.66610455311974</v>
      </c>
      <c r="K24" s="264">
        <f t="shared" si="3"/>
        <v>128.4991568296796</v>
      </c>
    </row>
    <row r="25" spans="1:11" ht="15.75">
      <c r="A25" s="263">
        <v>12</v>
      </c>
      <c r="B25" t="s">
        <v>23</v>
      </c>
      <c r="C25" t="s">
        <v>8</v>
      </c>
      <c r="D25" s="4" t="s">
        <v>9</v>
      </c>
      <c r="E25" s="4">
        <v>342</v>
      </c>
      <c r="F25" s="4">
        <v>2004</v>
      </c>
      <c r="G25" s="8">
        <v>0.025243055555555557</v>
      </c>
      <c r="H25" s="4">
        <v>12</v>
      </c>
      <c r="I25" s="13">
        <v>116.1</v>
      </c>
      <c r="J25" s="264">
        <f t="shared" si="2"/>
        <v>77.40303541315345</v>
      </c>
      <c r="K25" s="264">
        <f t="shared" si="3"/>
        <v>116.10455311973017</v>
      </c>
    </row>
    <row r="26" spans="1:11" ht="15.75">
      <c r="A26" s="263">
        <v>18</v>
      </c>
      <c r="B26" t="s">
        <v>708</v>
      </c>
      <c r="C26" t="s">
        <v>8</v>
      </c>
      <c r="D26" s="4" t="s">
        <v>18</v>
      </c>
      <c r="E26" s="4">
        <v>312</v>
      </c>
      <c r="F26" s="4">
        <v>2006</v>
      </c>
      <c r="G26" s="8">
        <v>0.026909722222222224</v>
      </c>
      <c r="H26" s="4">
        <v>18</v>
      </c>
      <c r="I26" s="13">
        <v>103.96</v>
      </c>
      <c r="J26" s="264">
        <f t="shared" si="2"/>
        <v>69.3086003372681</v>
      </c>
      <c r="K26" s="264">
        <f t="shared" si="3"/>
        <v>103.96290050590216</v>
      </c>
    </row>
    <row r="27" spans="1:11" ht="15.75">
      <c r="A27" s="263">
        <v>31</v>
      </c>
      <c r="B27" t="s">
        <v>709</v>
      </c>
      <c r="C27" t="s">
        <v>8</v>
      </c>
      <c r="D27" s="4" t="s">
        <v>18</v>
      </c>
      <c r="E27" s="4">
        <v>315</v>
      </c>
      <c r="F27" s="4">
        <v>2006</v>
      </c>
      <c r="G27" s="8">
        <v>0.03023148148148148</v>
      </c>
      <c r="H27" s="4">
        <v>31</v>
      </c>
      <c r="I27" s="13">
        <v>79.76</v>
      </c>
      <c r="J27" s="264">
        <f t="shared" si="2"/>
        <v>53.175941540191104</v>
      </c>
      <c r="K27" s="264">
        <f t="shared" si="3"/>
        <v>79.76391231028666</v>
      </c>
    </row>
    <row r="28" spans="1:11" ht="15.75">
      <c r="A28" s="263">
        <v>33</v>
      </c>
      <c r="B28" t="s">
        <v>22</v>
      </c>
      <c r="C28" t="s">
        <v>8</v>
      </c>
      <c r="D28" s="4" t="s">
        <v>18</v>
      </c>
      <c r="E28" s="4">
        <v>317</v>
      </c>
      <c r="F28" s="4">
        <v>2005</v>
      </c>
      <c r="G28" s="8">
        <v>0.030891203703703702</v>
      </c>
      <c r="H28" s="4">
        <v>33</v>
      </c>
      <c r="I28" s="13">
        <v>74.96</v>
      </c>
      <c r="J28" s="264">
        <f t="shared" si="2"/>
        <v>49.971894322653185</v>
      </c>
      <c r="K28" s="264">
        <f t="shared" si="3"/>
        <v>74.95784148397978</v>
      </c>
    </row>
    <row r="29" spans="1:11" ht="15.75">
      <c r="A29" s="263">
        <v>35</v>
      </c>
      <c r="B29" t="s">
        <v>25</v>
      </c>
      <c r="C29" t="s">
        <v>8</v>
      </c>
      <c r="D29" s="4" t="s">
        <v>18</v>
      </c>
      <c r="E29" s="4">
        <v>322</v>
      </c>
      <c r="F29" s="4">
        <v>2005</v>
      </c>
      <c r="G29" s="8">
        <v>0.031099537037037037</v>
      </c>
      <c r="H29" s="4">
        <v>35</v>
      </c>
      <c r="I29" s="13">
        <v>73.44</v>
      </c>
      <c r="J29" s="264">
        <f t="shared" si="2"/>
        <v>48.9600899381675</v>
      </c>
      <c r="K29" s="264">
        <f t="shared" si="3"/>
        <v>73.44013490725125</v>
      </c>
    </row>
    <row r="30" spans="1:11" ht="15.75">
      <c r="A30" s="263">
        <v>56</v>
      </c>
      <c r="B30" t="s">
        <v>12</v>
      </c>
      <c r="C30" t="s">
        <v>8</v>
      </c>
      <c r="D30" s="4" t="s">
        <v>9</v>
      </c>
      <c r="E30" s="4">
        <v>347</v>
      </c>
      <c r="F30" s="4">
        <v>2004</v>
      </c>
      <c r="G30" s="4" t="s">
        <v>29</v>
      </c>
      <c r="H30" s="4" t="s">
        <v>29</v>
      </c>
      <c r="I30" s="13">
        <v>0</v>
      </c>
      <c r="J30" s="264">
        <v>0</v>
      </c>
      <c r="K30" s="264">
        <v>0</v>
      </c>
    </row>
    <row r="31" spans="1:11" ht="15.75">
      <c r="A31" s="263">
        <v>57</v>
      </c>
      <c r="B31" t="s">
        <v>15</v>
      </c>
      <c r="C31" t="s">
        <v>8</v>
      </c>
      <c r="D31" s="4" t="s">
        <v>9</v>
      </c>
      <c r="E31" s="4">
        <v>354</v>
      </c>
      <c r="F31" s="4">
        <v>2004</v>
      </c>
      <c r="G31" s="4" t="s">
        <v>29</v>
      </c>
      <c r="H31" s="4" t="s">
        <v>29</v>
      </c>
      <c r="I31" s="13">
        <v>0</v>
      </c>
      <c r="J31" s="264">
        <v>0</v>
      </c>
      <c r="K31" s="264">
        <v>0</v>
      </c>
    </row>
    <row r="32" ht="15">
      <c r="I32"/>
    </row>
    <row r="33" spans="1:9" ht="15.75">
      <c r="A33" s="261" t="s">
        <v>973</v>
      </c>
      <c r="B33" t="s">
        <v>974</v>
      </c>
      <c r="I33"/>
    </row>
    <row r="34" spans="1:9" ht="15.75">
      <c r="A34" s="263">
        <v>1</v>
      </c>
      <c r="B34" t="s">
        <v>975</v>
      </c>
      <c r="C34" t="s">
        <v>965</v>
      </c>
      <c r="D34" s="4" t="s">
        <v>55</v>
      </c>
      <c r="E34" s="4">
        <v>48</v>
      </c>
      <c r="F34" s="4">
        <v>1999</v>
      </c>
      <c r="G34" s="8">
        <v>0.03944444444444444</v>
      </c>
      <c r="H34" s="4">
        <v>1</v>
      </c>
      <c r="I34"/>
    </row>
    <row r="35" spans="1:9" ht="15.75">
      <c r="A35" s="263">
        <v>5</v>
      </c>
      <c r="B35" t="s">
        <v>103</v>
      </c>
      <c r="C35" t="s">
        <v>8</v>
      </c>
      <c r="D35" s="4" t="s">
        <v>55</v>
      </c>
      <c r="E35" s="4">
        <v>50</v>
      </c>
      <c r="F35" s="4">
        <v>1999</v>
      </c>
      <c r="G35" s="8">
        <v>0.04091435185185185</v>
      </c>
      <c r="H35" s="4">
        <v>5</v>
      </c>
      <c r="I35"/>
    </row>
    <row r="36" spans="1:9" ht="15.75">
      <c r="A36" s="263">
        <v>14</v>
      </c>
      <c r="B36" t="s">
        <v>104</v>
      </c>
      <c r="C36" t="s">
        <v>8</v>
      </c>
      <c r="D36" s="4" t="s">
        <v>33</v>
      </c>
      <c r="E36" s="4">
        <v>40</v>
      </c>
      <c r="F36" s="4">
        <v>2000</v>
      </c>
      <c r="G36" s="8">
        <v>0.0446875</v>
      </c>
      <c r="H36" s="4">
        <v>14</v>
      </c>
      <c r="I36"/>
    </row>
    <row r="37" spans="1:9" ht="15.75">
      <c r="A37" s="263">
        <v>15</v>
      </c>
      <c r="B37" t="s">
        <v>106</v>
      </c>
      <c r="C37" t="s">
        <v>8</v>
      </c>
      <c r="D37" s="4" t="s">
        <v>33</v>
      </c>
      <c r="E37" s="4">
        <v>31</v>
      </c>
      <c r="F37" s="4">
        <v>1998</v>
      </c>
      <c r="G37" s="8">
        <v>0.04520833333333333</v>
      </c>
      <c r="H37" s="4">
        <v>15</v>
      </c>
      <c r="I37"/>
    </row>
    <row r="38" ht="15">
      <c r="I38"/>
    </row>
    <row r="39" spans="1:9" ht="15.75">
      <c r="A39" s="261" t="s">
        <v>978</v>
      </c>
      <c r="B39" t="s">
        <v>979</v>
      </c>
      <c r="I39"/>
    </row>
    <row r="40" spans="1:11" ht="15.75">
      <c r="A40" s="263">
        <v>1</v>
      </c>
      <c r="B40" t="s">
        <v>980</v>
      </c>
      <c r="C40" t="s">
        <v>970</v>
      </c>
      <c r="D40" s="4" t="s">
        <v>33</v>
      </c>
      <c r="E40" s="4">
        <v>265</v>
      </c>
      <c r="F40" s="4">
        <v>2001</v>
      </c>
      <c r="G40" s="8">
        <v>0.03771990740740741</v>
      </c>
      <c r="H40" s="4">
        <v>1</v>
      </c>
      <c r="I40" s="13">
        <v>150</v>
      </c>
      <c r="J40" s="264">
        <f>200-G40/G$40*100</f>
        <v>100</v>
      </c>
      <c r="K40" s="264">
        <f>1.5*$J40</f>
        <v>150</v>
      </c>
    </row>
    <row r="41" spans="1:11" ht="15.75">
      <c r="A41" s="263">
        <v>8</v>
      </c>
      <c r="B41" t="s">
        <v>88</v>
      </c>
      <c r="C41" t="s">
        <v>8</v>
      </c>
      <c r="D41" s="4" t="s">
        <v>9</v>
      </c>
      <c r="E41" s="4">
        <v>237</v>
      </c>
      <c r="F41" s="4">
        <v>2002</v>
      </c>
      <c r="G41" s="8">
        <v>0.040358796296296295</v>
      </c>
      <c r="H41" s="4">
        <v>8</v>
      </c>
      <c r="I41" s="13">
        <v>139.51</v>
      </c>
      <c r="J41" s="264">
        <f aca="true" t="shared" si="4" ref="J41:J48">200-G41/G$40*100</f>
        <v>93.00398895366678</v>
      </c>
      <c r="K41" s="264">
        <f aca="true" t="shared" si="5" ref="K41:K48">1.5*$J41</f>
        <v>139.50598343050018</v>
      </c>
    </row>
    <row r="42" spans="1:11" ht="15.75">
      <c r="A42" s="263">
        <v>9</v>
      </c>
      <c r="B42" t="s">
        <v>97</v>
      </c>
      <c r="C42" t="s">
        <v>8</v>
      </c>
      <c r="D42" s="4" t="s">
        <v>33</v>
      </c>
      <c r="E42" s="4">
        <v>239</v>
      </c>
      <c r="F42" s="4">
        <v>2002</v>
      </c>
      <c r="G42" s="8">
        <v>0.040532407407407406</v>
      </c>
      <c r="H42" s="4">
        <v>9</v>
      </c>
      <c r="I42" s="13">
        <v>138.82</v>
      </c>
      <c r="J42" s="264">
        <f t="shared" si="4"/>
        <v>92.54372506903958</v>
      </c>
      <c r="K42" s="264">
        <f t="shared" si="5"/>
        <v>138.81558760355938</v>
      </c>
    </row>
    <row r="43" spans="1:11" ht="15.75">
      <c r="A43" s="263">
        <v>13</v>
      </c>
      <c r="B43" t="s">
        <v>92</v>
      </c>
      <c r="C43" t="s">
        <v>8</v>
      </c>
      <c r="D43" s="4" t="s">
        <v>33</v>
      </c>
      <c r="E43" s="4">
        <v>253</v>
      </c>
      <c r="F43" s="4">
        <v>2003</v>
      </c>
      <c r="G43" s="8">
        <v>0.04146990740740741</v>
      </c>
      <c r="H43" s="4">
        <v>13</v>
      </c>
      <c r="I43" s="13">
        <v>135.09</v>
      </c>
      <c r="J43" s="264">
        <f t="shared" si="4"/>
        <v>90.05830009205278</v>
      </c>
      <c r="K43" s="264">
        <f t="shared" si="5"/>
        <v>135.08745013807916</v>
      </c>
    </row>
    <row r="44" spans="1:11" ht="15.75">
      <c r="A44" s="263">
        <v>14</v>
      </c>
      <c r="B44" t="s">
        <v>98</v>
      </c>
      <c r="C44" t="s">
        <v>8</v>
      </c>
      <c r="D44" s="4" t="s">
        <v>33</v>
      </c>
      <c r="E44" s="4">
        <v>267</v>
      </c>
      <c r="F44" s="4">
        <v>2001</v>
      </c>
      <c r="G44" s="8">
        <v>0.04155092592592593</v>
      </c>
      <c r="H44" s="4">
        <v>14</v>
      </c>
      <c r="I44" s="13">
        <v>134.77</v>
      </c>
      <c r="J44" s="264">
        <f t="shared" si="4"/>
        <v>89.84351027922676</v>
      </c>
      <c r="K44" s="264">
        <f t="shared" si="5"/>
        <v>134.76526541884016</v>
      </c>
    </row>
    <row r="45" spans="1:11" ht="15.75">
      <c r="A45" s="263">
        <v>21</v>
      </c>
      <c r="B45" t="s">
        <v>90</v>
      </c>
      <c r="C45" t="s">
        <v>8</v>
      </c>
      <c r="D45" s="4" t="s">
        <v>9</v>
      </c>
      <c r="E45" s="4">
        <v>222</v>
      </c>
      <c r="F45" s="4">
        <v>2002</v>
      </c>
      <c r="G45" s="8">
        <v>0.0435300925925926</v>
      </c>
      <c r="H45" s="4">
        <v>21</v>
      </c>
      <c r="I45" s="13">
        <v>126.89</v>
      </c>
      <c r="J45" s="264">
        <f t="shared" si="4"/>
        <v>84.59650199447681</v>
      </c>
      <c r="K45" s="264">
        <f t="shared" si="5"/>
        <v>126.89475299171522</v>
      </c>
    </row>
    <row r="46" spans="1:11" ht="15.75">
      <c r="A46" s="263">
        <v>24</v>
      </c>
      <c r="B46" t="s">
        <v>86</v>
      </c>
      <c r="C46" t="s">
        <v>8</v>
      </c>
      <c r="D46" s="4" t="s">
        <v>33</v>
      </c>
      <c r="E46" s="4">
        <v>212</v>
      </c>
      <c r="F46" s="4">
        <v>2001</v>
      </c>
      <c r="G46" s="8">
        <v>0.04430555555555555</v>
      </c>
      <c r="H46" s="4">
        <v>24</v>
      </c>
      <c r="I46" s="13">
        <v>123.81</v>
      </c>
      <c r="J46" s="264">
        <f t="shared" si="4"/>
        <v>82.5406566431421</v>
      </c>
      <c r="K46" s="264">
        <f t="shared" si="5"/>
        <v>123.81098496471316</v>
      </c>
    </row>
    <row r="47" spans="1:11" ht="15.75">
      <c r="A47" s="263">
        <v>30</v>
      </c>
      <c r="B47" t="s">
        <v>87</v>
      </c>
      <c r="C47" t="s">
        <v>8</v>
      </c>
      <c r="D47" s="4" t="s">
        <v>9</v>
      </c>
      <c r="E47" s="4">
        <v>229</v>
      </c>
      <c r="F47" s="4">
        <v>2002</v>
      </c>
      <c r="G47" s="8">
        <v>0.045370370370370366</v>
      </c>
      <c r="H47" s="4">
        <v>30</v>
      </c>
      <c r="I47" s="13">
        <v>119.58</v>
      </c>
      <c r="J47" s="264">
        <f t="shared" si="4"/>
        <v>79.71770481742868</v>
      </c>
      <c r="K47" s="264">
        <f t="shared" si="5"/>
        <v>119.57655722614302</v>
      </c>
    </row>
    <row r="48" spans="1:11" ht="15.75">
      <c r="A48" s="263">
        <v>40</v>
      </c>
      <c r="B48" t="s">
        <v>89</v>
      </c>
      <c r="C48" t="s">
        <v>8</v>
      </c>
      <c r="D48" s="4" t="s">
        <v>21</v>
      </c>
      <c r="E48" s="4">
        <v>207</v>
      </c>
      <c r="F48" s="4">
        <v>2002</v>
      </c>
      <c r="G48" s="8">
        <v>0.048726851851851855</v>
      </c>
      <c r="H48" s="4">
        <v>40</v>
      </c>
      <c r="I48" s="13">
        <v>106.23</v>
      </c>
      <c r="J48" s="264">
        <f t="shared" si="4"/>
        <v>70.81926971463639</v>
      </c>
      <c r="K48" s="264">
        <f t="shared" si="5"/>
        <v>106.22890457195459</v>
      </c>
    </row>
    <row r="49" ht="15">
      <c r="I49"/>
    </row>
    <row r="50" spans="1:9" ht="15.75">
      <c r="A50" s="261" t="s">
        <v>986</v>
      </c>
      <c r="B50" t="s">
        <v>987</v>
      </c>
      <c r="I50"/>
    </row>
    <row r="51" spans="1:11" ht="15.75">
      <c r="A51" s="263">
        <v>1</v>
      </c>
      <c r="B51" t="s">
        <v>988</v>
      </c>
      <c r="C51" t="s">
        <v>967</v>
      </c>
      <c r="D51" s="4" t="s">
        <v>9</v>
      </c>
      <c r="E51" s="4">
        <v>462</v>
      </c>
      <c r="F51" s="4">
        <v>2004</v>
      </c>
      <c r="G51" s="8">
        <v>0.02829861111111111</v>
      </c>
      <c r="H51" s="4">
        <v>1</v>
      </c>
      <c r="I51" s="13">
        <v>150</v>
      </c>
      <c r="J51" s="264">
        <f>200-G51/G$51*100</f>
        <v>100</v>
      </c>
      <c r="K51" s="264">
        <f>1.5*$J51</f>
        <v>150</v>
      </c>
    </row>
    <row r="52" spans="1:11" ht="15.75">
      <c r="A52" s="263">
        <v>2</v>
      </c>
      <c r="B52" t="s">
        <v>66</v>
      </c>
      <c r="C52" t="s">
        <v>8</v>
      </c>
      <c r="D52" s="4" t="s">
        <v>21</v>
      </c>
      <c r="E52" s="4">
        <v>438</v>
      </c>
      <c r="F52" s="4">
        <v>2004</v>
      </c>
      <c r="G52" s="8">
        <v>0.03166666666666667</v>
      </c>
      <c r="H52" s="4">
        <v>2</v>
      </c>
      <c r="I52" s="13">
        <v>132.15</v>
      </c>
      <c r="J52" s="264">
        <f aca="true" t="shared" si="6" ref="J52:J64">200-G52/G$51*100</f>
        <v>88.09815950920243</v>
      </c>
      <c r="K52" s="264">
        <f aca="true" t="shared" si="7" ref="K52:K66">1.5*$J52</f>
        <v>132.14723926380364</v>
      </c>
    </row>
    <row r="53" spans="1:11" ht="15.75">
      <c r="A53" s="263">
        <v>3</v>
      </c>
      <c r="B53" t="s">
        <v>67</v>
      </c>
      <c r="C53" t="s">
        <v>8</v>
      </c>
      <c r="D53" s="4" t="s">
        <v>9</v>
      </c>
      <c r="E53" s="4">
        <v>459</v>
      </c>
      <c r="F53" s="4">
        <v>2004</v>
      </c>
      <c r="G53" s="8">
        <v>0.032025462962962964</v>
      </c>
      <c r="H53" s="4">
        <v>3</v>
      </c>
      <c r="I53" s="13">
        <v>130.25</v>
      </c>
      <c r="J53" s="264">
        <f t="shared" si="6"/>
        <v>86.83026584867075</v>
      </c>
      <c r="K53" s="264">
        <f t="shared" si="7"/>
        <v>130.24539877300612</v>
      </c>
    </row>
    <row r="54" spans="1:11" ht="15.75">
      <c r="A54" s="263">
        <v>9</v>
      </c>
      <c r="B54" t="s">
        <v>75</v>
      </c>
      <c r="C54" t="s">
        <v>8</v>
      </c>
      <c r="D54" s="4" t="s">
        <v>21</v>
      </c>
      <c r="E54" s="4">
        <v>450</v>
      </c>
      <c r="F54" s="4">
        <v>2005</v>
      </c>
      <c r="G54" s="8">
        <v>0.034131944444444444</v>
      </c>
      <c r="H54" s="4">
        <v>9</v>
      </c>
      <c r="I54" s="13">
        <v>119.08</v>
      </c>
      <c r="J54" s="264">
        <f t="shared" si="6"/>
        <v>79.38650306748467</v>
      </c>
      <c r="K54" s="264">
        <f t="shared" si="7"/>
        <v>119.079754601227</v>
      </c>
    </row>
    <row r="55" spans="1:11" ht="15.75">
      <c r="A55" s="263">
        <v>11</v>
      </c>
      <c r="B55" t="s">
        <v>68</v>
      </c>
      <c r="C55" t="s">
        <v>8</v>
      </c>
      <c r="D55" s="4" t="s">
        <v>9</v>
      </c>
      <c r="E55" s="4">
        <v>424</v>
      </c>
      <c r="F55" s="4">
        <v>2004</v>
      </c>
      <c r="G55" s="8">
        <v>0.034479166666666665</v>
      </c>
      <c r="H55" s="4">
        <v>11</v>
      </c>
      <c r="I55" s="13">
        <v>117.24</v>
      </c>
      <c r="J55" s="264">
        <f t="shared" si="6"/>
        <v>78.159509202454</v>
      </c>
      <c r="K55" s="264">
        <f t="shared" si="7"/>
        <v>117.23926380368101</v>
      </c>
    </row>
    <row r="56" spans="1:11" ht="15.75">
      <c r="A56" s="263">
        <v>12</v>
      </c>
      <c r="B56" t="s">
        <v>77</v>
      </c>
      <c r="C56" t="s">
        <v>8</v>
      </c>
      <c r="D56" s="4" t="s">
        <v>9</v>
      </c>
      <c r="E56" s="4">
        <v>436</v>
      </c>
      <c r="F56" s="4">
        <v>2004</v>
      </c>
      <c r="G56" s="8">
        <v>0.034525462962962966</v>
      </c>
      <c r="H56" s="4">
        <v>12</v>
      </c>
      <c r="I56" s="13">
        <v>116.99</v>
      </c>
      <c r="J56" s="264">
        <f t="shared" si="6"/>
        <v>77.99591002044988</v>
      </c>
      <c r="K56" s="264">
        <f t="shared" si="7"/>
        <v>116.99386503067483</v>
      </c>
    </row>
    <row r="57" spans="1:11" ht="15.75">
      <c r="A57" s="263">
        <v>14</v>
      </c>
      <c r="B57" t="s">
        <v>65</v>
      </c>
      <c r="C57" t="s">
        <v>8</v>
      </c>
      <c r="D57" s="4" t="s">
        <v>9</v>
      </c>
      <c r="E57" s="4">
        <v>469</v>
      </c>
      <c r="F57" s="4">
        <v>2004</v>
      </c>
      <c r="G57" s="8">
        <v>0.03484953703703703</v>
      </c>
      <c r="H57" s="4">
        <v>14</v>
      </c>
      <c r="I57" s="13">
        <v>115.28</v>
      </c>
      <c r="J57" s="264">
        <f t="shared" si="6"/>
        <v>76.85071574642129</v>
      </c>
      <c r="K57" s="264">
        <f t="shared" si="7"/>
        <v>115.27607361963193</v>
      </c>
    </row>
    <row r="58" spans="1:11" ht="15.75">
      <c r="A58" s="263">
        <v>15</v>
      </c>
      <c r="B58" t="s">
        <v>83</v>
      </c>
      <c r="C58" t="s">
        <v>8</v>
      </c>
      <c r="D58" s="4" t="s">
        <v>9</v>
      </c>
      <c r="E58" s="4">
        <v>474</v>
      </c>
      <c r="F58" s="4">
        <v>2004</v>
      </c>
      <c r="G58" s="8">
        <v>0.03496527777777778</v>
      </c>
      <c r="H58" s="4">
        <v>15</v>
      </c>
      <c r="I58" s="13">
        <v>114.66</v>
      </c>
      <c r="J58" s="264">
        <f t="shared" si="6"/>
        <v>76.44171779141102</v>
      </c>
      <c r="K58" s="264">
        <f t="shared" si="7"/>
        <v>114.66257668711654</v>
      </c>
    </row>
    <row r="59" spans="1:11" ht="15.75">
      <c r="A59" s="263">
        <v>17</v>
      </c>
      <c r="B59" t="s">
        <v>63</v>
      </c>
      <c r="C59" t="s">
        <v>8</v>
      </c>
      <c r="D59" s="4" t="s">
        <v>9</v>
      </c>
      <c r="E59" s="4">
        <v>477</v>
      </c>
      <c r="F59" s="4">
        <v>2004</v>
      </c>
      <c r="G59" s="8">
        <v>0.035243055555555555</v>
      </c>
      <c r="H59" s="4">
        <v>17</v>
      </c>
      <c r="I59" s="13">
        <v>113.19</v>
      </c>
      <c r="J59" s="264">
        <f t="shared" si="6"/>
        <v>75.46012269938652</v>
      </c>
      <c r="K59" s="264">
        <f t="shared" si="7"/>
        <v>113.19018404907978</v>
      </c>
    </row>
    <row r="60" spans="1:11" ht="15.75">
      <c r="A60" s="263">
        <v>21</v>
      </c>
      <c r="B60" t="s">
        <v>774</v>
      </c>
      <c r="C60" t="s">
        <v>8</v>
      </c>
      <c r="D60" s="4" t="s">
        <v>18</v>
      </c>
      <c r="E60" s="4">
        <v>422</v>
      </c>
      <c r="F60" s="4">
        <v>2005</v>
      </c>
      <c r="G60" s="8">
        <v>0.035902777777777777</v>
      </c>
      <c r="H60" s="4">
        <v>21</v>
      </c>
      <c r="I60" s="13">
        <v>109.69</v>
      </c>
      <c r="J60" s="264">
        <f t="shared" si="6"/>
        <v>73.12883435582822</v>
      </c>
      <c r="K60" s="264">
        <f t="shared" si="7"/>
        <v>109.69325153374233</v>
      </c>
    </row>
    <row r="61" spans="1:11" ht="15.75">
      <c r="A61" s="263">
        <v>23</v>
      </c>
      <c r="B61" t="s">
        <v>74</v>
      </c>
      <c r="C61" t="s">
        <v>8</v>
      </c>
      <c r="D61" s="4" t="s">
        <v>21</v>
      </c>
      <c r="E61" s="4">
        <v>471</v>
      </c>
      <c r="F61" s="4">
        <v>2004</v>
      </c>
      <c r="G61" s="8">
        <v>0.036099537037037034</v>
      </c>
      <c r="H61" s="4">
        <v>23</v>
      </c>
      <c r="I61" s="13">
        <v>108.65</v>
      </c>
      <c r="J61" s="264">
        <f t="shared" si="6"/>
        <v>72.43353783231086</v>
      </c>
      <c r="K61" s="264">
        <f t="shared" si="7"/>
        <v>108.65030674846629</v>
      </c>
    </row>
    <row r="62" spans="1:11" ht="15.75">
      <c r="A62" s="263">
        <v>25</v>
      </c>
      <c r="B62" t="s">
        <v>73</v>
      </c>
      <c r="C62" t="s">
        <v>8</v>
      </c>
      <c r="D62" s="4" t="s">
        <v>18</v>
      </c>
      <c r="E62" s="4">
        <v>452</v>
      </c>
      <c r="F62" s="4">
        <v>2005</v>
      </c>
      <c r="G62" s="8">
        <v>0.03621527777777778</v>
      </c>
      <c r="H62" s="4">
        <v>25</v>
      </c>
      <c r="I62" s="13">
        <v>108.04</v>
      </c>
      <c r="J62" s="264">
        <f t="shared" si="6"/>
        <v>72.02453987730063</v>
      </c>
      <c r="K62" s="264">
        <f t="shared" si="7"/>
        <v>108.03680981595093</v>
      </c>
    </row>
    <row r="63" spans="1:11" ht="15.75">
      <c r="A63" s="263">
        <v>42</v>
      </c>
      <c r="B63" t="s">
        <v>72</v>
      </c>
      <c r="C63" t="s">
        <v>8</v>
      </c>
      <c r="D63" s="4" t="s">
        <v>21</v>
      </c>
      <c r="E63" s="4">
        <v>426</v>
      </c>
      <c r="F63" s="4">
        <v>2004</v>
      </c>
      <c r="G63" s="8">
        <v>0.042083333333333334</v>
      </c>
      <c r="H63" s="4">
        <v>42</v>
      </c>
      <c r="I63" s="13">
        <v>76.93</v>
      </c>
      <c r="J63" s="264">
        <f t="shared" si="6"/>
        <v>51.28834355828221</v>
      </c>
      <c r="K63" s="264">
        <f t="shared" si="7"/>
        <v>76.93251533742331</v>
      </c>
    </row>
    <row r="64" spans="1:11" ht="15.75">
      <c r="A64" s="263">
        <v>55</v>
      </c>
      <c r="B64" t="s">
        <v>744</v>
      </c>
      <c r="C64" t="s">
        <v>8</v>
      </c>
      <c r="D64" s="4" t="s">
        <v>18</v>
      </c>
      <c r="E64" s="4">
        <v>410</v>
      </c>
      <c r="F64" s="4">
        <v>2006</v>
      </c>
      <c r="G64" s="8">
        <v>0.046747685185185184</v>
      </c>
      <c r="H64" s="4">
        <v>55</v>
      </c>
      <c r="I64" s="13">
        <v>52.21</v>
      </c>
      <c r="J64" s="264">
        <f t="shared" si="6"/>
        <v>34.80572597137015</v>
      </c>
      <c r="K64" s="264">
        <f t="shared" si="7"/>
        <v>52.20858895705523</v>
      </c>
    </row>
    <row r="65" spans="1:11" ht="15.75">
      <c r="A65" s="263">
        <v>66</v>
      </c>
      <c r="B65" t="s">
        <v>752</v>
      </c>
      <c r="C65" t="s">
        <v>8</v>
      </c>
      <c r="D65" s="4" t="s">
        <v>18</v>
      </c>
      <c r="E65" s="4">
        <v>407</v>
      </c>
      <c r="F65" s="4">
        <v>2006</v>
      </c>
      <c r="G65" s="8">
        <v>0.05686342592592592</v>
      </c>
      <c r="H65" s="4">
        <v>66</v>
      </c>
      <c r="I65" s="13">
        <v>0</v>
      </c>
      <c r="J65" s="264">
        <v>0</v>
      </c>
      <c r="K65" s="264">
        <f t="shared" si="7"/>
        <v>0</v>
      </c>
    </row>
    <row r="66" spans="1:11" ht="15.75">
      <c r="A66" s="263">
        <v>72</v>
      </c>
      <c r="B66" t="s">
        <v>811</v>
      </c>
      <c r="C66" t="s">
        <v>8</v>
      </c>
      <c r="D66" s="4" t="s">
        <v>18</v>
      </c>
      <c r="E66" s="4">
        <v>417</v>
      </c>
      <c r="F66" s="4">
        <v>2006</v>
      </c>
      <c r="G66" s="8">
        <v>0.06456018518518519</v>
      </c>
      <c r="H66" s="4">
        <v>72</v>
      </c>
      <c r="I66" s="13">
        <v>0</v>
      </c>
      <c r="J66" s="264">
        <v>0</v>
      </c>
      <c r="K66" s="264">
        <f t="shared" si="7"/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93"/>
  <sheetViews>
    <sheetView zoomScalePageLayoutView="0" workbookViewId="0" topLeftCell="A1">
      <selection activeCell="O19" sqref="O19"/>
    </sheetView>
  </sheetViews>
  <sheetFormatPr defaultColWidth="9.140625" defaultRowHeight="15"/>
  <cols>
    <col min="1" max="1" width="7.8515625" style="0" customWidth="1"/>
    <col min="2" max="2" width="20.140625" style="0" customWidth="1"/>
    <col min="3" max="3" width="14.140625" style="0" customWidth="1"/>
    <col min="4" max="5" width="9.140625" style="5" customWidth="1"/>
    <col min="6" max="8" width="9.140625" style="4" customWidth="1"/>
    <col min="9" max="12" width="9.140625" style="264" customWidth="1"/>
  </cols>
  <sheetData>
    <row r="2" spans="2:3" ht="18.75">
      <c r="B2" s="108" t="s">
        <v>1084</v>
      </c>
      <c r="C2" s="2" t="s">
        <v>1016</v>
      </c>
    </row>
    <row r="3" spans="1:2" ht="15.75">
      <c r="A3" s="361"/>
      <c r="B3" s="108" t="s">
        <v>1083</v>
      </c>
    </row>
    <row r="4" ht="15">
      <c r="A4" s="360" t="s">
        <v>1018</v>
      </c>
    </row>
    <row r="5" spans="1:12" ht="15">
      <c r="A5" s="362" t="s">
        <v>1008</v>
      </c>
      <c r="B5" t="s">
        <v>1</v>
      </c>
      <c r="C5" t="s">
        <v>2</v>
      </c>
      <c r="D5" s="5" t="s">
        <v>1014</v>
      </c>
      <c r="E5" s="5" t="s">
        <v>1015</v>
      </c>
      <c r="F5" s="4" t="s">
        <v>1009</v>
      </c>
      <c r="G5" s="4" t="s">
        <v>1009</v>
      </c>
      <c r="H5" s="4" t="s">
        <v>1010</v>
      </c>
      <c r="I5" s="12" t="s">
        <v>130</v>
      </c>
      <c r="J5" s="11"/>
      <c r="K5" s="12" t="s">
        <v>131</v>
      </c>
      <c r="L5" s="12" t="s">
        <v>307</v>
      </c>
    </row>
    <row r="6" spans="1:7" ht="15">
      <c r="A6" s="362"/>
      <c r="E6" s="5" t="s">
        <v>1011</v>
      </c>
      <c r="F6" s="4" t="s">
        <v>1012</v>
      </c>
      <c r="G6" s="4" t="s">
        <v>1013</v>
      </c>
    </row>
    <row r="7" ht="15">
      <c r="A7" s="362">
        <v>1</v>
      </c>
    </row>
    <row r="8" spans="1:8" ht="15">
      <c r="A8" s="363">
        <v>15401</v>
      </c>
      <c r="B8" t="s">
        <v>48</v>
      </c>
      <c r="C8" t="s">
        <v>966</v>
      </c>
      <c r="D8" s="5" t="s">
        <v>33</v>
      </c>
      <c r="E8" s="5">
        <v>2001</v>
      </c>
      <c r="F8" s="8">
        <v>0.015092592592592593</v>
      </c>
      <c r="G8" s="8">
        <v>0.015092592592592593</v>
      </c>
      <c r="H8" s="4">
        <v>1</v>
      </c>
    </row>
    <row r="9" spans="1:8" ht="15">
      <c r="A9" s="363">
        <v>15402</v>
      </c>
      <c r="B9" t="s">
        <v>41</v>
      </c>
      <c r="C9" t="s">
        <v>966</v>
      </c>
      <c r="D9" s="5" t="s">
        <v>9</v>
      </c>
      <c r="E9" s="5">
        <v>2003</v>
      </c>
      <c r="F9" s="8">
        <v>0.015277777777777777</v>
      </c>
      <c r="G9" s="8">
        <v>0.03037037037037037</v>
      </c>
      <c r="H9" s="4">
        <v>1</v>
      </c>
    </row>
    <row r="10" spans="1:12" ht="15">
      <c r="A10" s="363">
        <v>15403</v>
      </c>
      <c r="B10" t="s">
        <v>31</v>
      </c>
      <c r="C10" t="s">
        <v>966</v>
      </c>
      <c r="D10" s="5" t="s">
        <v>33</v>
      </c>
      <c r="E10" s="5">
        <v>2001</v>
      </c>
      <c r="F10" s="8">
        <v>0.012939814814814814</v>
      </c>
      <c r="G10" s="8">
        <v>0.04331018518518518</v>
      </c>
      <c r="H10" s="4">
        <v>1</v>
      </c>
      <c r="I10" s="264">
        <v>75</v>
      </c>
      <c r="J10" s="264">
        <f>200-G10/G$10*100</f>
        <v>100</v>
      </c>
      <c r="K10" s="264">
        <f>1.5*J10</f>
        <v>150</v>
      </c>
      <c r="L10" s="264">
        <f>K10/2</f>
        <v>75</v>
      </c>
    </row>
    <row r="11" ht="15">
      <c r="A11" s="362">
        <v>2</v>
      </c>
    </row>
    <row r="12" spans="1:9" ht="15">
      <c r="A12" s="363">
        <v>15501</v>
      </c>
      <c r="B12" t="s">
        <v>38</v>
      </c>
      <c r="C12" t="s">
        <v>8</v>
      </c>
      <c r="D12" s="5" t="s">
        <v>9</v>
      </c>
      <c r="E12" s="5">
        <v>2003</v>
      </c>
      <c r="F12" s="8">
        <v>0.015127314814814816</v>
      </c>
      <c r="G12" s="8">
        <v>0.015127314814814816</v>
      </c>
      <c r="H12" s="4">
        <v>2</v>
      </c>
      <c r="I12" s="264">
        <v>74.1</v>
      </c>
    </row>
    <row r="13" spans="1:9" ht="15">
      <c r="A13" s="363">
        <v>15502</v>
      </c>
      <c r="B13" t="s">
        <v>45</v>
      </c>
      <c r="C13" t="s">
        <v>8</v>
      </c>
      <c r="D13" s="5" t="s">
        <v>33</v>
      </c>
      <c r="E13" s="5">
        <v>2002</v>
      </c>
      <c r="F13" s="8">
        <v>0.015057870370370369</v>
      </c>
      <c r="G13" s="8">
        <v>0.030185185185185186</v>
      </c>
      <c r="H13" s="4">
        <v>2</v>
      </c>
      <c r="I13" s="264">
        <v>74.1</v>
      </c>
    </row>
    <row r="14" spans="1:12" ht="15">
      <c r="A14" s="363">
        <v>15503</v>
      </c>
      <c r="B14" t="s">
        <v>34</v>
      </c>
      <c r="C14" t="s">
        <v>8</v>
      </c>
      <c r="D14" s="5" t="s">
        <v>33</v>
      </c>
      <c r="E14" s="5">
        <v>2001</v>
      </c>
      <c r="F14" s="8">
        <v>0.013645833333333331</v>
      </c>
      <c r="G14" s="8">
        <v>0.04383101851851851</v>
      </c>
      <c r="H14" s="4">
        <v>2</v>
      </c>
      <c r="I14" s="264">
        <v>74.1</v>
      </c>
      <c r="J14" s="264">
        <f>200-G14/G$10*100</f>
        <v>98.79743452699093</v>
      </c>
      <c r="K14" s="264">
        <f>1.5*J14</f>
        <v>148.1961517904864</v>
      </c>
      <c r="L14" s="264">
        <f>K14/2</f>
        <v>74.0980758952432</v>
      </c>
    </row>
    <row r="15" ht="15">
      <c r="A15" s="362">
        <v>12</v>
      </c>
    </row>
    <row r="16" spans="1:9" ht="15">
      <c r="A16" s="363">
        <v>16301</v>
      </c>
      <c r="B16" t="s">
        <v>37</v>
      </c>
      <c r="C16" t="s">
        <v>8</v>
      </c>
      <c r="D16" s="5" t="s">
        <v>33</v>
      </c>
      <c r="E16" s="5">
        <v>2002</v>
      </c>
      <c r="F16" s="8">
        <v>0.015752314814814813</v>
      </c>
      <c r="G16" s="8">
        <v>0.015752314814814813</v>
      </c>
      <c r="H16" s="4" t="s">
        <v>295</v>
      </c>
      <c r="I16" s="264">
        <v>72.19</v>
      </c>
    </row>
    <row r="17" spans="1:9" ht="15">
      <c r="A17" s="363">
        <v>16302</v>
      </c>
      <c r="B17" t="s">
        <v>24</v>
      </c>
      <c r="C17" t="s">
        <v>8</v>
      </c>
      <c r="D17" s="5" t="s">
        <v>9</v>
      </c>
      <c r="E17" s="5">
        <v>2003</v>
      </c>
      <c r="F17" s="8">
        <v>0.014502314814814815</v>
      </c>
      <c r="G17" s="8">
        <v>0.03025462962962963</v>
      </c>
      <c r="H17" s="4" t="s">
        <v>295</v>
      </c>
      <c r="I17" s="264">
        <v>72.19</v>
      </c>
    </row>
    <row r="18" spans="1:12" ht="15">
      <c r="A18" s="363">
        <v>16303</v>
      </c>
      <c r="B18" t="s">
        <v>35</v>
      </c>
      <c r="C18" t="s">
        <v>8</v>
      </c>
      <c r="D18" s="5" t="s">
        <v>33</v>
      </c>
      <c r="E18" s="5">
        <v>2001</v>
      </c>
      <c r="F18" s="8">
        <v>0.014675925925925926</v>
      </c>
      <c r="G18" s="8">
        <v>0.04493055555555556</v>
      </c>
      <c r="H18" s="4" t="s">
        <v>295</v>
      </c>
      <c r="I18" s="264">
        <v>72.19</v>
      </c>
      <c r="J18" s="264">
        <f>200-G18/G10*100</f>
        <v>96.25868519508283</v>
      </c>
      <c r="K18" s="264">
        <f>1.5*J18</f>
        <v>144.38802779262426</v>
      </c>
      <c r="L18" s="264">
        <f>K18/2</f>
        <v>72.19401389631213</v>
      </c>
    </row>
    <row r="19" ht="15">
      <c r="A19" s="362">
        <v>13</v>
      </c>
    </row>
    <row r="20" spans="1:9" ht="15">
      <c r="A20" s="363">
        <v>16501</v>
      </c>
      <c r="B20" t="s">
        <v>42</v>
      </c>
      <c r="C20" t="s">
        <v>8</v>
      </c>
      <c r="D20" s="5" t="s">
        <v>9</v>
      </c>
      <c r="E20" s="5">
        <v>2003</v>
      </c>
      <c r="F20" s="8">
        <v>0.0169212962962963</v>
      </c>
      <c r="G20" s="8">
        <v>0.0169212962962963</v>
      </c>
      <c r="H20" s="4" t="s">
        <v>295</v>
      </c>
      <c r="I20" s="264">
        <v>66.8</v>
      </c>
    </row>
    <row r="21" spans="1:9" ht="15">
      <c r="A21" s="363">
        <v>16502</v>
      </c>
      <c r="B21" t="s">
        <v>44</v>
      </c>
      <c r="C21" t="s">
        <v>8</v>
      </c>
      <c r="D21" s="5" t="s">
        <v>9</v>
      </c>
      <c r="E21" s="5">
        <v>2003</v>
      </c>
      <c r="F21" s="8">
        <v>0.016875</v>
      </c>
      <c r="G21" s="8">
        <v>0.033796296296296297</v>
      </c>
      <c r="H21" s="4" t="s">
        <v>295</v>
      </c>
      <c r="I21" s="264">
        <v>66.8</v>
      </c>
    </row>
    <row r="22" spans="1:12" ht="15">
      <c r="A22" s="363">
        <v>16503</v>
      </c>
      <c r="B22" t="s">
        <v>39</v>
      </c>
      <c r="C22" t="s">
        <v>8</v>
      </c>
      <c r="D22" s="5" t="s">
        <v>33</v>
      </c>
      <c r="E22" s="5">
        <v>2001</v>
      </c>
      <c r="F22" s="8">
        <v>0.014247685185185184</v>
      </c>
      <c r="G22" s="8">
        <v>0.04804398148148148</v>
      </c>
      <c r="H22" s="4" t="s">
        <v>295</v>
      </c>
      <c r="I22" s="264">
        <v>66.8</v>
      </c>
      <c r="J22" s="264">
        <f>200-G22/G10*100</f>
        <v>89.0700160342063</v>
      </c>
      <c r="K22" s="264">
        <f>1.5*J22</f>
        <v>133.60502405130944</v>
      </c>
      <c r="L22" s="264">
        <f>K22/2</f>
        <v>66.80251202565472</v>
      </c>
    </row>
    <row r="23" ht="15">
      <c r="A23" s="362">
        <v>29</v>
      </c>
    </row>
    <row r="24" spans="1:9" ht="15">
      <c r="A24" s="363">
        <v>16601</v>
      </c>
      <c r="B24" t="s">
        <v>154</v>
      </c>
      <c r="C24" t="s">
        <v>8</v>
      </c>
      <c r="D24" s="5" t="s">
        <v>9</v>
      </c>
      <c r="E24" s="5">
        <v>2001</v>
      </c>
      <c r="F24" s="4" t="s">
        <v>271</v>
      </c>
      <c r="H24" s="4" t="s">
        <v>29</v>
      </c>
      <c r="I24" s="264">
        <v>0</v>
      </c>
    </row>
    <row r="25" spans="1:9" ht="15">
      <c r="A25" s="363">
        <v>16602</v>
      </c>
      <c r="B25" t="s">
        <v>43</v>
      </c>
      <c r="C25" t="s">
        <v>8</v>
      </c>
      <c r="D25" s="5" t="s">
        <v>9</v>
      </c>
      <c r="E25" s="5">
        <v>2001</v>
      </c>
      <c r="F25" s="8">
        <v>0.016840277777777777</v>
      </c>
      <c r="H25" s="4" t="s">
        <v>29</v>
      </c>
      <c r="I25" s="264">
        <v>0</v>
      </c>
    </row>
    <row r="26" spans="1:9" ht="15">
      <c r="A26" s="363">
        <v>16603</v>
      </c>
      <c r="B26" t="s">
        <v>51</v>
      </c>
      <c r="C26" t="s">
        <v>8</v>
      </c>
      <c r="D26" s="5" t="s">
        <v>9</v>
      </c>
      <c r="E26" s="5">
        <v>2002</v>
      </c>
      <c r="F26" s="8">
        <v>0.01800925925925926</v>
      </c>
      <c r="H26" s="4" t="s">
        <v>29</v>
      </c>
      <c r="I26" s="264">
        <v>0</v>
      </c>
    </row>
    <row r="27" ht="15.75">
      <c r="A27" s="364" t="s">
        <v>1017</v>
      </c>
    </row>
    <row r="28" ht="15">
      <c r="A28" s="362">
        <v>1</v>
      </c>
    </row>
    <row r="29" spans="1:8" ht="15">
      <c r="A29" s="363">
        <v>25201</v>
      </c>
      <c r="B29" t="s">
        <v>10</v>
      </c>
      <c r="C29" t="s">
        <v>8</v>
      </c>
      <c r="D29" s="5" t="s">
        <v>9</v>
      </c>
      <c r="E29" s="5">
        <v>2004</v>
      </c>
      <c r="F29" s="8">
        <v>0.012546296296296297</v>
      </c>
      <c r="G29" s="8">
        <v>0.012546296296296297</v>
      </c>
      <c r="H29" s="4">
        <v>1</v>
      </c>
    </row>
    <row r="30" spans="1:8" ht="15">
      <c r="A30" s="363">
        <v>25202</v>
      </c>
      <c r="B30" t="s">
        <v>15</v>
      </c>
      <c r="C30" t="s">
        <v>8</v>
      </c>
      <c r="D30" s="5" t="s">
        <v>9</v>
      </c>
      <c r="E30" s="5">
        <v>2004</v>
      </c>
      <c r="F30" s="8">
        <v>0.014016203703703704</v>
      </c>
      <c r="G30" s="8">
        <v>0.0265625</v>
      </c>
      <c r="H30" s="4">
        <v>1</v>
      </c>
    </row>
    <row r="31" spans="1:12" ht="15">
      <c r="A31" s="363">
        <v>25203</v>
      </c>
      <c r="B31" t="s">
        <v>7</v>
      </c>
      <c r="C31" t="s">
        <v>8</v>
      </c>
      <c r="D31" s="5" t="s">
        <v>9</v>
      </c>
      <c r="E31" s="5">
        <v>2004</v>
      </c>
      <c r="F31" s="8">
        <v>0.010300925925925927</v>
      </c>
      <c r="G31" s="8">
        <v>0.03686342592592593</v>
      </c>
      <c r="H31" s="4">
        <v>1</v>
      </c>
      <c r="I31" s="264">
        <v>75</v>
      </c>
      <c r="J31" s="264">
        <f>200-G31/G31*100</f>
        <v>100</v>
      </c>
      <c r="K31" s="264">
        <f>1.5*J31</f>
        <v>150</v>
      </c>
      <c r="L31" s="264">
        <f>K31/2</f>
        <v>75</v>
      </c>
    </row>
    <row r="32" ht="15">
      <c r="A32" s="362">
        <v>11</v>
      </c>
    </row>
    <row r="33" spans="1:9" ht="15">
      <c r="A33" s="363">
        <v>26201</v>
      </c>
      <c r="B33" t="s">
        <v>12</v>
      </c>
      <c r="C33" t="s">
        <v>8</v>
      </c>
      <c r="D33" s="5" t="s">
        <v>9</v>
      </c>
      <c r="E33" s="5">
        <v>2004</v>
      </c>
      <c r="F33" s="8">
        <v>0.013726851851851851</v>
      </c>
      <c r="G33" s="8">
        <v>0.013726851851851851</v>
      </c>
      <c r="H33" s="4" t="s">
        <v>295</v>
      </c>
      <c r="I33" s="264">
        <v>68.9</v>
      </c>
    </row>
    <row r="34" spans="1:9" ht="15">
      <c r="A34" s="363">
        <v>26202</v>
      </c>
      <c r="B34" t="s">
        <v>13</v>
      </c>
      <c r="C34" t="s">
        <v>8</v>
      </c>
      <c r="D34" s="5" t="s">
        <v>9</v>
      </c>
      <c r="E34" s="5">
        <v>2004</v>
      </c>
      <c r="F34" s="8">
        <v>0.013368055555555557</v>
      </c>
      <c r="G34" s="8">
        <v>0.027094907407407404</v>
      </c>
      <c r="H34" s="4" t="s">
        <v>295</v>
      </c>
      <c r="I34" s="264">
        <v>68.9</v>
      </c>
    </row>
    <row r="35" spans="1:12" ht="15">
      <c r="A35" s="363">
        <v>26203</v>
      </c>
      <c r="B35" t="s">
        <v>14</v>
      </c>
      <c r="C35" t="s">
        <v>8</v>
      </c>
      <c r="D35" s="5" t="s">
        <v>9</v>
      </c>
      <c r="E35" s="5">
        <v>2004</v>
      </c>
      <c r="F35" s="8">
        <v>0.012766203703703703</v>
      </c>
      <c r="G35" s="8">
        <v>0.03986111111111111</v>
      </c>
      <c r="H35" s="4" t="s">
        <v>295</v>
      </c>
      <c r="I35" s="264">
        <v>68.9</v>
      </c>
      <c r="J35" s="264">
        <f>200-G35/G31*100</f>
        <v>91.86813186813187</v>
      </c>
      <c r="K35" s="264">
        <f>1.5*J35</f>
        <v>137.8021978021978</v>
      </c>
      <c r="L35" s="264">
        <f>K35/2</f>
        <v>68.9010989010989</v>
      </c>
    </row>
    <row r="36" ht="15">
      <c r="A36" s="362">
        <v>12</v>
      </c>
    </row>
    <row r="37" spans="1:9" ht="15">
      <c r="A37" s="363">
        <v>26401</v>
      </c>
      <c r="B37" t="s">
        <v>19</v>
      </c>
      <c r="C37" t="s">
        <v>8</v>
      </c>
      <c r="D37" s="5" t="s">
        <v>18</v>
      </c>
      <c r="E37" s="5">
        <v>2005</v>
      </c>
      <c r="F37" s="8">
        <v>0.013958333333333335</v>
      </c>
      <c r="G37" s="8">
        <v>0.013958333333333335</v>
      </c>
      <c r="H37" s="4" t="s">
        <v>295</v>
      </c>
      <c r="I37" s="264">
        <v>65.65</v>
      </c>
    </row>
    <row r="38" spans="1:9" ht="15">
      <c r="A38" s="363">
        <v>26402</v>
      </c>
      <c r="B38" t="s">
        <v>23</v>
      </c>
      <c r="C38" t="s">
        <v>8</v>
      </c>
      <c r="D38" s="5" t="s">
        <v>9</v>
      </c>
      <c r="E38" s="5">
        <v>2004</v>
      </c>
      <c r="F38" s="8">
        <v>0.014143518518518519</v>
      </c>
      <c r="G38" s="8">
        <v>0.028101851851851854</v>
      </c>
      <c r="H38" s="4" t="s">
        <v>295</v>
      </c>
      <c r="I38" s="264">
        <v>65.65</v>
      </c>
    </row>
    <row r="39" spans="1:12" ht="15">
      <c r="A39" s="363">
        <v>26403</v>
      </c>
      <c r="B39" t="s">
        <v>22</v>
      </c>
      <c r="C39" t="s">
        <v>8</v>
      </c>
      <c r="D39" s="5" t="s">
        <v>18</v>
      </c>
      <c r="E39" s="5">
        <v>2005</v>
      </c>
      <c r="F39" s="8">
        <v>0.013356481481481483</v>
      </c>
      <c r="G39" s="8">
        <v>0.04145833333333333</v>
      </c>
      <c r="H39" s="4" t="s">
        <v>295</v>
      </c>
      <c r="I39" s="264">
        <v>65.65</v>
      </c>
      <c r="J39" s="264">
        <f>200-G39/G31*100</f>
        <v>87.53532182103612</v>
      </c>
      <c r="K39" s="264">
        <f>1.5*J39</f>
        <v>131.30298273155418</v>
      </c>
      <c r="L39" s="264">
        <f>K39/2</f>
        <v>65.65149136577709</v>
      </c>
    </row>
    <row r="40" ht="15">
      <c r="A40" s="362">
        <v>13</v>
      </c>
    </row>
    <row r="41" spans="1:9" ht="15">
      <c r="A41" s="363">
        <v>26501</v>
      </c>
      <c r="B41" t="s">
        <v>708</v>
      </c>
      <c r="C41" t="s">
        <v>8</v>
      </c>
      <c r="D41" s="5" t="s">
        <v>18</v>
      </c>
      <c r="E41" s="5">
        <v>2006</v>
      </c>
      <c r="F41" s="8">
        <v>0.014363425925925925</v>
      </c>
      <c r="G41" s="8">
        <v>0.014363425925925925</v>
      </c>
      <c r="H41" s="4" t="s">
        <v>295</v>
      </c>
      <c r="I41" s="264">
        <v>60.75</v>
      </c>
    </row>
    <row r="42" spans="1:9" ht="15">
      <c r="A42" s="363">
        <v>26502</v>
      </c>
      <c r="B42" t="s">
        <v>25</v>
      </c>
      <c r="C42" t="s">
        <v>8</v>
      </c>
      <c r="D42" s="5" t="s">
        <v>18</v>
      </c>
      <c r="E42" s="5">
        <v>2005</v>
      </c>
      <c r="F42" s="8">
        <v>0.014398148148148148</v>
      </c>
      <c r="G42" s="8">
        <v>0.028761574074074075</v>
      </c>
      <c r="H42" s="4" t="s">
        <v>295</v>
      </c>
      <c r="I42" s="264">
        <v>60.75</v>
      </c>
    </row>
    <row r="43" spans="1:12" ht="15">
      <c r="A43" s="363">
        <v>26503</v>
      </c>
      <c r="B43" t="s">
        <v>709</v>
      </c>
      <c r="C43" t="s">
        <v>8</v>
      </c>
      <c r="D43" s="5" t="s">
        <v>18</v>
      </c>
      <c r="E43" s="5">
        <v>2006</v>
      </c>
      <c r="F43" s="8">
        <v>0.015104166666666667</v>
      </c>
      <c r="G43" s="8">
        <v>0.04386574074074074</v>
      </c>
      <c r="H43" s="4" t="s">
        <v>295</v>
      </c>
      <c r="I43" s="264">
        <v>60.75</v>
      </c>
      <c r="J43" s="264">
        <f>200-G43/G31*100</f>
        <v>81.00470957613817</v>
      </c>
      <c r="K43" s="264">
        <f>1.5*J43</f>
        <v>121.50706436420725</v>
      </c>
      <c r="L43" s="264">
        <f>K43/2</f>
        <v>60.753532182103626</v>
      </c>
    </row>
    <row r="44" ht="15.75">
      <c r="A44" s="364" t="s">
        <v>1019</v>
      </c>
    </row>
    <row r="45" ht="15">
      <c r="A45" s="362">
        <v>1</v>
      </c>
    </row>
    <row r="46" spans="1:8" ht="15">
      <c r="A46" s="363">
        <v>201</v>
      </c>
      <c r="B46" t="s">
        <v>977</v>
      </c>
      <c r="C46" t="s">
        <v>36</v>
      </c>
      <c r="D46" s="5" t="s">
        <v>33</v>
      </c>
      <c r="E46" s="5">
        <v>1998</v>
      </c>
      <c r="F46" s="8">
        <v>0.01898148148148148</v>
      </c>
      <c r="G46" s="8">
        <v>0.01898148148148148</v>
      </c>
      <c r="H46" s="4">
        <v>1</v>
      </c>
    </row>
    <row r="47" spans="1:8" ht="15">
      <c r="A47" s="363">
        <v>202</v>
      </c>
      <c r="B47" t="s">
        <v>976</v>
      </c>
      <c r="C47" t="s">
        <v>36</v>
      </c>
      <c r="D47" s="5" t="s">
        <v>33</v>
      </c>
      <c r="E47" s="5">
        <v>2000</v>
      </c>
      <c r="F47" s="8">
        <v>0.018784722222222223</v>
      </c>
      <c r="G47" s="8">
        <v>0.037766203703703705</v>
      </c>
      <c r="H47" s="4">
        <v>1</v>
      </c>
    </row>
    <row r="48" spans="1:8" ht="15">
      <c r="A48" s="363">
        <v>203</v>
      </c>
      <c r="B48" t="s">
        <v>102</v>
      </c>
      <c r="C48" t="s">
        <v>36</v>
      </c>
      <c r="D48" s="5" t="s">
        <v>55</v>
      </c>
      <c r="E48" s="5">
        <v>1999</v>
      </c>
      <c r="F48" s="8">
        <v>0.01861111111111111</v>
      </c>
      <c r="G48" s="8">
        <v>0.05637731481481482</v>
      </c>
      <c r="H48" s="4">
        <v>1</v>
      </c>
    </row>
    <row r="49" ht="15">
      <c r="A49" s="362">
        <v>3</v>
      </c>
    </row>
    <row r="50" spans="1:8" ht="15">
      <c r="A50" s="363">
        <v>301</v>
      </c>
      <c r="B50" t="s">
        <v>104</v>
      </c>
      <c r="C50" t="s">
        <v>8</v>
      </c>
      <c r="D50" s="5" t="s">
        <v>33</v>
      </c>
      <c r="E50" s="5">
        <v>2000</v>
      </c>
      <c r="F50" s="8">
        <v>0.020462962962962964</v>
      </c>
      <c r="G50" s="8">
        <v>0.020462962962962964</v>
      </c>
      <c r="H50" s="4">
        <v>3</v>
      </c>
    </row>
    <row r="51" spans="1:8" ht="15">
      <c r="A51" s="363">
        <v>302</v>
      </c>
      <c r="B51" t="s">
        <v>106</v>
      </c>
      <c r="C51" t="s">
        <v>8</v>
      </c>
      <c r="D51" s="5" t="s">
        <v>33</v>
      </c>
      <c r="E51" s="5">
        <v>1998</v>
      </c>
      <c r="F51" s="8">
        <v>0.020011574074074074</v>
      </c>
      <c r="G51" s="8">
        <v>0.04047453703703704</v>
      </c>
      <c r="H51" s="4">
        <v>3</v>
      </c>
    </row>
    <row r="52" spans="1:8" ht="15">
      <c r="A52" s="363">
        <v>303</v>
      </c>
      <c r="B52" t="s">
        <v>103</v>
      </c>
      <c r="C52" t="s">
        <v>8</v>
      </c>
      <c r="D52" s="5" t="s">
        <v>55</v>
      </c>
      <c r="E52" s="5">
        <v>1999</v>
      </c>
      <c r="F52" s="8">
        <v>0.019305555555555555</v>
      </c>
      <c r="G52" s="8">
        <v>0.05978009259259259</v>
      </c>
      <c r="H52" s="4">
        <v>3</v>
      </c>
    </row>
    <row r="53" ht="15.75">
      <c r="A53" s="364" t="s">
        <v>1020</v>
      </c>
    </row>
    <row r="54" ht="15">
      <c r="A54" s="362">
        <v>1</v>
      </c>
    </row>
    <row r="55" spans="1:8" ht="15">
      <c r="A55" s="363">
        <v>10401</v>
      </c>
      <c r="B55" t="s">
        <v>985</v>
      </c>
      <c r="C55" t="s">
        <v>967</v>
      </c>
      <c r="D55" s="5" t="s">
        <v>9</v>
      </c>
      <c r="E55" s="5">
        <v>2003</v>
      </c>
      <c r="F55" s="8">
        <v>0.015868055555555555</v>
      </c>
      <c r="G55" s="8">
        <v>0.015868055555555555</v>
      </c>
      <c r="H55" s="4">
        <v>1</v>
      </c>
    </row>
    <row r="56" spans="1:8" ht="15">
      <c r="A56" s="363">
        <v>10402</v>
      </c>
      <c r="B56" t="s">
        <v>984</v>
      </c>
      <c r="C56" t="s">
        <v>967</v>
      </c>
      <c r="D56" s="5" t="s">
        <v>33</v>
      </c>
      <c r="E56" s="5">
        <v>2002</v>
      </c>
      <c r="F56" s="8">
        <v>0.01587962962962963</v>
      </c>
      <c r="G56" s="8">
        <v>0.031747685185185184</v>
      </c>
      <c r="H56" s="4">
        <v>1</v>
      </c>
    </row>
    <row r="57" spans="1:12" ht="15">
      <c r="A57" s="363">
        <v>10403</v>
      </c>
      <c r="B57" t="s">
        <v>981</v>
      </c>
      <c r="C57" t="s">
        <v>967</v>
      </c>
      <c r="D57" s="5" t="s">
        <v>33</v>
      </c>
      <c r="E57" s="5">
        <v>2001</v>
      </c>
      <c r="F57" s="8">
        <v>0.016249999999999997</v>
      </c>
      <c r="G57" s="8">
        <v>0.047997685185185185</v>
      </c>
      <c r="H57" s="4">
        <v>1</v>
      </c>
      <c r="I57" s="264">
        <v>75</v>
      </c>
      <c r="J57" s="264">
        <v>100</v>
      </c>
      <c r="K57" s="264">
        <v>150</v>
      </c>
      <c r="L57" s="264">
        <v>75</v>
      </c>
    </row>
    <row r="58" ht="15">
      <c r="A58" s="362">
        <v>2</v>
      </c>
    </row>
    <row r="59" spans="1:9" ht="15">
      <c r="A59" s="363">
        <v>10501</v>
      </c>
      <c r="B59" t="s">
        <v>98</v>
      </c>
      <c r="C59" t="s">
        <v>8</v>
      </c>
      <c r="D59" s="5" t="s">
        <v>33</v>
      </c>
      <c r="E59" s="5">
        <v>2001</v>
      </c>
      <c r="F59" s="8">
        <v>0.016006944444444445</v>
      </c>
      <c r="G59" s="8">
        <v>0.016006944444444445</v>
      </c>
      <c r="H59" s="4">
        <v>2</v>
      </c>
      <c r="I59" s="264">
        <v>74.1</v>
      </c>
    </row>
    <row r="60" spans="1:9" ht="15">
      <c r="A60" s="363">
        <v>10502</v>
      </c>
      <c r="B60" t="s">
        <v>88</v>
      </c>
      <c r="C60" t="s">
        <v>8</v>
      </c>
      <c r="D60" s="5" t="s">
        <v>9</v>
      </c>
      <c r="E60" s="5">
        <v>2002</v>
      </c>
      <c r="F60" s="8">
        <v>0.016967592592592593</v>
      </c>
      <c r="G60" s="8">
        <v>0.03297453703703704</v>
      </c>
      <c r="H60" s="4">
        <v>2</v>
      </c>
      <c r="I60" s="264">
        <v>74.1</v>
      </c>
    </row>
    <row r="61" spans="1:12" ht="15">
      <c r="A61" s="363">
        <v>10503</v>
      </c>
      <c r="B61" t="s">
        <v>97</v>
      </c>
      <c r="C61" t="s">
        <v>8</v>
      </c>
      <c r="D61" s="5" t="s">
        <v>33</v>
      </c>
      <c r="E61" s="5">
        <v>2002</v>
      </c>
      <c r="F61" s="8">
        <v>0.015601851851851851</v>
      </c>
      <c r="G61" s="8">
        <v>0.048576388888888884</v>
      </c>
      <c r="H61" s="4">
        <v>2</v>
      </c>
      <c r="I61" s="264">
        <v>74.1</v>
      </c>
      <c r="J61" s="264">
        <f>200-G61/G57*100</f>
        <v>98.79430913913674</v>
      </c>
      <c r="K61" s="264">
        <f>1.5*J61</f>
        <v>148.1914637087051</v>
      </c>
      <c r="L61" s="264">
        <f>K61/2</f>
        <v>74.09573185435255</v>
      </c>
    </row>
    <row r="62" ht="15">
      <c r="A62" s="362">
        <v>13</v>
      </c>
    </row>
    <row r="63" spans="1:9" ht="15">
      <c r="A63" s="363">
        <v>11401</v>
      </c>
      <c r="B63" t="s">
        <v>86</v>
      </c>
      <c r="C63" t="s">
        <v>8</v>
      </c>
      <c r="D63" s="5" t="s">
        <v>33</v>
      </c>
      <c r="E63" s="5">
        <v>2001</v>
      </c>
      <c r="F63" s="8">
        <v>0.017326388888888888</v>
      </c>
      <c r="G63" s="8">
        <v>0.017326388888888888</v>
      </c>
      <c r="H63" s="4" t="s">
        <v>295</v>
      </c>
      <c r="I63" s="264">
        <v>71.04</v>
      </c>
    </row>
    <row r="64" spans="1:9" ht="15">
      <c r="A64" s="363">
        <v>11402</v>
      </c>
      <c r="B64" t="s">
        <v>90</v>
      </c>
      <c r="C64" t="s">
        <v>8</v>
      </c>
      <c r="D64" s="5" t="s">
        <v>9</v>
      </c>
      <c r="E64" s="5">
        <v>2002</v>
      </c>
      <c r="F64" s="8">
        <v>0.016909722222222225</v>
      </c>
      <c r="G64" s="8">
        <v>0.03423611111111111</v>
      </c>
      <c r="H64" s="4" t="s">
        <v>295</v>
      </c>
      <c r="I64" s="264">
        <v>71.04</v>
      </c>
    </row>
    <row r="65" spans="1:12" ht="15">
      <c r="A65" s="363">
        <v>11403</v>
      </c>
      <c r="B65" t="s">
        <v>92</v>
      </c>
      <c r="C65" t="s">
        <v>8</v>
      </c>
      <c r="D65" s="5" t="s">
        <v>33</v>
      </c>
      <c r="E65" s="5">
        <v>2003</v>
      </c>
      <c r="F65" s="8">
        <v>0.016296296296296295</v>
      </c>
      <c r="G65" s="8">
        <v>0.05053240740740741</v>
      </c>
      <c r="H65" s="4" t="s">
        <v>295</v>
      </c>
      <c r="I65" s="264">
        <v>71.04</v>
      </c>
      <c r="J65" s="264">
        <f>200-G65/G57*100</f>
        <v>94.71907402941886</v>
      </c>
      <c r="K65" s="264">
        <f>1.5*J65</f>
        <v>142.0786110441283</v>
      </c>
      <c r="L65" s="264">
        <f>K65/2</f>
        <v>71.03930552206415</v>
      </c>
    </row>
    <row r="66" ht="15">
      <c r="A66" s="362">
        <v>20</v>
      </c>
    </row>
    <row r="67" spans="1:9" ht="15">
      <c r="A67" s="363">
        <v>12101</v>
      </c>
      <c r="B67" t="s">
        <v>87</v>
      </c>
      <c r="C67" t="s">
        <v>8</v>
      </c>
      <c r="D67" s="5" t="s">
        <v>9</v>
      </c>
      <c r="E67" s="5">
        <v>2002</v>
      </c>
      <c r="F67" s="8">
        <v>0.01744212962962963</v>
      </c>
      <c r="H67" s="4" t="s">
        <v>295</v>
      </c>
      <c r="I67" s="264">
        <v>0</v>
      </c>
    </row>
    <row r="68" spans="1:9" ht="15">
      <c r="A68" s="363">
        <v>12102</v>
      </c>
      <c r="B68" t="s">
        <v>89</v>
      </c>
      <c r="C68" t="s">
        <v>8</v>
      </c>
      <c r="D68" s="5" t="s">
        <v>21</v>
      </c>
      <c r="E68" s="5">
        <v>2002</v>
      </c>
      <c r="F68" s="8">
        <v>0.018564814814814815</v>
      </c>
      <c r="H68" s="4" t="s">
        <v>295</v>
      </c>
      <c r="I68" s="264">
        <v>0</v>
      </c>
    </row>
    <row r="69" ht="15.75">
      <c r="A69" s="364" t="s">
        <v>1021</v>
      </c>
    </row>
    <row r="70" ht="15">
      <c r="A70" s="362">
        <v>1</v>
      </c>
    </row>
    <row r="71" spans="1:8" ht="15">
      <c r="A71" s="363">
        <v>20301</v>
      </c>
      <c r="B71" t="s">
        <v>989</v>
      </c>
      <c r="C71" t="s">
        <v>967</v>
      </c>
      <c r="D71" s="5" t="s">
        <v>9</v>
      </c>
      <c r="E71" s="5">
        <v>2004</v>
      </c>
      <c r="F71" s="8">
        <v>0.016435185185185188</v>
      </c>
      <c r="G71" s="8">
        <v>0.016435185185185188</v>
      </c>
      <c r="H71" s="4">
        <v>1</v>
      </c>
    </row>
    <row r="72" spans="1:8" ht="15">
      <c r="A72" s="363">
        <v>20302</v>
      </c>
      <c r="B72" t="s">
        <v>990</v>
      </c>
      <c r="C72" t="s">
        <v>967</v>
      </c>
      <c r="D72" s="5" t="s">
        <v>20</v>
      </c>
      <c r="E72" s="5">
        <v>2005</v>
      </c>
      <c r="F72" s="8">
        <v>0.015601851851851851</v>
      </c>
      <c r="G72" s="8">
        <v>0.03203703703703704</v>
      </c>
      <c r="H72" s="4">
        <v>1</v>
      </c>
    </row>
    <row r="73" spans="1:8" ht="15">
      <c r="A73" s="363">
        <v>20303</v>
      </c>
      <c r="B73" t="s">
        <v>988</v>
      </c>
      <c r="C73" t="s">
        <v>967</v>
      </c>
      <c r="D73" s="5" t="s">
        <v>9</v>
      </c>
      <c r="E73" s="5">
        <v>2004</v>
      </c>
      <c r="F73" s="8">
        <v>0.013229166666666667</v>
      </c>
      <c r="G73" s="8">
        <v>0.045266203703703704</v>
      </c>
      <c r="H73" s="4">
        <v>1</v>
      </c>
    </row>
    <row r="74" ht="15">
      <c r="A74" s="362">
        <v>3</v>
      </c>
    </row>
    <row r="75" spans="1:9" ht="15">
      <c r="A75" s="363">
        <v>21801</v>
      </c>
      <c r="B75" t="s">
        <v>63</v>
      </c>
      <c r="C75" t="s">
        <v>8</v>
      </c>
      <c r="D75" s="5" t="s">
        <v>9</v>
      </c>
      <c r="E75" s="5">
        <v>2004</v>
      </c>
      <c r="F75" s="8">
        <v>0.015925925925925927</v>
      </c>
      <c r="G75" s="8">
        <v>0.015925925925925927</v>
      </c>
      <c r="H75" s="4">
        <v>3</v>
      </c>
      <c r="I75" s="264">
        <v>72.62</v>
      </c>
    </row>
    <row r="76" spans="1:9" ht="15">
      <c r="A76" s="363">
        <v>21802</v>
      </c>
      <c r="B76" t="s">
        <v>65</v>
      </c>
      <c r="C76" t="s">
        <v>8</v>
      </c>
      <c r="D76" s="5" t="s">
        <v>9</v>
      </c>
      <c r="E76" s="5">
        <v>2004</v>
      </c>
      <c r="F76" s="8">
        <v>0.01615740740740741</v>
      </c>
      <c r="G76" s="8">
        <v>0.03208333333333333</v>
      </c>
      <c r="H76" s="4">
        <v>3</v>
      </c>
      <c r="I76" s="264">
        <v>72.62</v>
      </c>
    </row>
    <row r="77" spans="1:12" ht="15">
      <c r="A77" s="363">
        <v>21803</v>
      </c>
      <c r="B77" t="s">
        <v>83</v>
      </c>
      <c r="C77" t="s">
        <v>8</v>
      </c>
      <c r="D77" s="5" t="s">
        <v>9</v>
      </c>
      <c r="E77" s="5">
        <v>2004</v>
      </c>
      <c r="F77" s="8">
        <v>0.014618055555555556</v>
      </c>
      <c r="G77" s="8">
        <v>0.04670138888888889</v>
      </c>
      <c r="H77" s="4">
        <v>3</v>
      </c>
      <c r="I77" s="264">
        <v>72.62</v>
      </c>
      <c r="J77" s="264">
        <f>200-G77/G73*100</f>
        <v>96.82945538225518</v>
      </c>
      <c r="K77" s="264">
        <f>1.5*J77</f>
        <v>145.24418307338277</v>
      </c>
      <c r="L77" s="264">
        <f>K77/2</f>
        <v>72.62209153669139</v>
      </c>
    </row>
    <row r="78" ht="15">
      <c r="A78" s="362">
        <v>11</v>
      </c>
    </row>
    <row r="79" spans="1:9" ht="15">
      <c r="A79" s="363">
        <v>21301</v>
      </c>
      <c r="B79" t="s">
        <v>68</v>
      </c>
      <c r="C79" t="s">
        <v>8</v>
      </c>
      <c r="D79" s="5" t="s">
        <v>9</v>
      </c>
      <c r="E79" s="5">
        <v>2004</v>
      </c>
      <c r="F79" s="8">
        <v>0.016145833333333335</v>
      </c>
      <c r="G79" s="8">
        <v>0.016145833333333335</v>
      </c>
      <c r="H79" s="4" t="s">
        <v>295</v>
      </c>
      <c r="I79" s="264">
        <v>70.49</v>
      </c>
    </row>
    <row r="80" spans="1:9" ht="15">
      <c r="A80" s="363">
        <v>21302</v>
      </c>
      <c r="B80" t="s">
        <v>77</v>
      </c>
      <c r="C80" t="s">
        <v>8</v>
      </c>
      <c r="D80" s="5" t="s">
        <v>9</v>
      </c>
      <c r="E80" s="5">
        <v>2004</v>
      </c>
      <c r="F80" s="8">
        <v>0.015844907407407408</v>
      </c>
      <c r="G80" s="8">
        <v>0.03199074074074074</v>
      </c>
      <c r="H80" s="4" t="s">
        <v>295</v>
      </c>
      <c r="I80" s="264">
        <v>70.49</v>
      </c>
    </row>
    <row r="81" spans="1:12" ht="15">
      <c r="A81" s="363">
        <v>21303</v>
      </c>
      <c r="B81" t="s">
        <v>74</v>
      </c>
      <c r="C81" t="s">
        <v>8</v>
      </c>
      <c r="D81" s="5" t="s">
        <v>21</v>
      </c>
      <c r="E81" s="5">
        <v>2004</v>
      </c>
      <c r="F81" s="8">
        <v>0.01599537037037037</v>
      </c>
      <c r="G81" s="8">
        <v>0.04798611111111111</v>
      </c>
      <c r="H81" s="4" t="s">
        <v>295</v>
      </c>
      <c r="I81" s="264">
        <v>70.49</v>
      </c>
      <c r="J81" s="264">
        <f>200-G81/G73*100</f>
        <v>93.99130657120942</v>
      </c>
      <c r="K81" s="264">
        <f>1.5*J81</f>
        <v>140.98695985681414</v>
      </c>
      <c r="L81" s="264">
        <f>K81/2</f>
        <v>70.49347992840707</v>
      </c>
    </row>
    <row r="82" ht="15">
      <c r="A82" s="362">
        <v>15</v>
      </c>
    </row>
    <row r="83" spans="1:9" ht="15">
      <c r="A83" s="363">
        <v>22301</v>
      </c>
      <c r="B83" t="s">
        <v>744</v>
      </c>
      <c r="C83" t="s">
        <v>8</v>
      </c>
      <c r="D83" s="5" t="s">
        <v>18</v>
      </c>
      <c r="E83" s="5">
        <v>2006</v>
      </c>
      <c r="F83" s="8">
        <v>0.021261574074074075</v>
      </c>
      <c r="G83" s="8">
        <v>0.021261574074074075</v>
      </c>
      <c r="H83" s="4" t="s">
        <v>295</v>
      </c>
      <c r="I83" s="264">
        <v>41.63</v>
      </c>
    </row>
    <row r="84" spans="1:9" ht="15">
      <c r="A84" s="363">
        <v>22302</v>
      </c>
      <c r="B84" t="s">
        <v>752</v>
      </c>
      <c r="C84" t="s">
        <v>8</v>
      </c>
      <c r="D84" s="5" t="s">
        <v>18</v>
      </c>
      <c r="E84" s="5">
        <v>2006</v>
      </c>
      <c r="F84" s="8">
        <v>0.024201388888888887</v>
      </c>
      <c r="G84" s="8">
        <v>0.04546296296296296</v>
      </c>
      <c r="H84" s="4" t="s">
        <v>295</v>
      </c>
      <c r="I84" s="264">
        <v>41.63</v>
      </c>
    </row>
    <row r="85" spans="1:12" ht="15">
      <c r="A85" s="363">
        <v>22303</v>
      </c>
      <c r="B85" t="s">
        <v>811</v>
      </c>
      <c r="C85" t="s">
        <v>8</v>
      </c>
      <c r="D85" s="5" t="s">
        <v>18</v>
      </c>
      <c r="E85" s="5">
        <v>2006</v>
      </c>
      <c r="F85" s="8">
        <v>0.01994212962962963</v>
      </c>
      <c r="G85" s="8">
        <v>0.06540509259259258</v>
      </c>
      <c r="H85" s="4" t="s">
        <v>295</v>
      </c>
      <c r="I85" s="264">
        <v>41.63</v>
      </c>
      <c r="J85" s="264">
        <f>200-G85/G73*100</f>
        <v>55.510099718742026</v>
      </c>
      <c r="K85" s="264">
        <f>1.5*J85</f>
        <v>83.26514957811304</v>
      </c>
      <c r="L85" s="264">
        <f>K85/2</f>
        <v>41.63257478905652</v>
      </c>
    </row>
    <row r="86" ht="15">
      <c r="A86" s="362">
        <v>29</v>
      </c>
    </row>
    <row r="87" spans="1:9" ht="15">
      <c r="A87" s="363">
        <v>20501</v>
      </c>
      <c r="B87" t="s">
        <v>75</v>
      </c>
      <c r="C87" t="s">
        <v>8</v>
      </c>
      <c r="D87" s="5" t="s">
        <v>21</v>
      </c>
      <c r="E87" s="5">
        <v>2005</v>
      </c>
      <c r="F87" s="8">
        <v>0.014849537037037036</v>
      </c>
      <c r="H87" s="4" t="s">
        <v>29</v>
      </c>
      <c r="I87" s="264">
        <v>0</v>
      </c>
    </row>
    <row r="88" spans="1:9" ht="15">
      <c r="A88" s="363">
        <v>20502</v>
      </c>
      <c r="B88" t="s">
        <v>66</v>
      </c>
      <c r="C88" t="s">
        <v>8</v>
      </c>
      <c r="D88" s="5" t="s">
        <v>21</v>
      </c>
      <c r="E88" s="5">
        <v>2004</v>
      </c>
      <c r="F88" s="4" t="s">
        <v>271</v>
      </c>
      <c r="H88" s="4" t="s">
        <v>29</v>
      </c>
      <c r="I88" s="264">
        <v>0</v>
      </c>
    </row>
    <row r="89" spans="1:9" ht="15">
      <c r="A89" s="363">
        <v>20503</v>
      </c>
      <c r="B89" t="s">
        <v>67</v>
      </c>
      <c r="C89" t="s">
        <v>8</v>
      </c>
      <c r="D89" s="5" t="s">
        <v>9</v>
      </c>
      <c r="E89" s="5">
        <v>2004</v>
      </c>
      <c r="F89" s="8">
        <v>0.015381944444444443</v>
      </c>
      <c r="H89" s="4" t="s">
        <v>29</v>
      </c>
      <c r="I89" s="264">
        <v>0</v>
      </c>
    </row>
    <row r="90" ht="15">
      <c r="A90" s="362">
        <v>32</v>
      </c>
    </row>
    <row r="91" spans="1:9" ht="15">
      <c r="A91" s="363">
        <v>22001</v>
      </c>
      <c r="B91" t="s">
        <v>73</v>
      </c>
      <c r="C91" t="s">
        <v>8</v>
      </c>
      <c r="D91" s="5" t="s">
        <v>18</v>
      </c>
      <c r="E91" s="5">
        <v>2005</v>
      </c>
      <c r="F91" s="8">
        <v>0.016805555555555556</v>
      </c>
      <c r="H91" s="4" t="s">
        <v>29</v>
      </c>
      <c r="I91" s="264">
        <v>0</v>
      </c>
    </row>
    <row r="92" spans="1:9" ht="15">
      <c r="A92" s="363">
        <v>22002</v>
      </c>
      <c r="B92" t="s">
        <v>774</v>
      </c>
      <c r="C92" t="s">
        <v>8</v>
      </c>
      <c r="D92" s="5" t="s">
        <v>18</v>
      </c>
      <c r="E92" s="5">
        <v>2005</v>
      </c>
      <c r="F92" s="4" t="s">
        <v>271</v>
      </c>
      <c r="H92" s="4" t="s">
        <v>29</v>
      </c>
      <c r="I92" s="264">
        <v>0</v>
      </c>
    </row>
    <row r="93" spans="1:9" ht="15">
      <c r="A93" s="363">
        <v>22003</v>
      </c>
      <c r="B93" t="s">
        <v>72</v>
      </c>
      <c r="C93" t="s">
        <v>8</v>
      </c>
      <c r="D93" s="5" t="s">
        <v>21</v>
      </c>
      <c r="E93" s="5">
        <v>2004</v>
      </c>
      <c r="F93" s="8">
        <v>0.018171296296296297</v>
      </c>
      <c r="H93" s="4" t="s">
        <v>29</v>
      </c>
      <c r="I93" s="26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159"/>
  <sheetViews>
    <sheetView zoomScalePageLayoutView="0" workbookViewId="0" topLeftCell="A133">
      <selection activeCell="N147" sqref="N147"/>
    </sheetView>
  </sheetViews>
  <sheetFormatPr defaultColWidth="9.140625" defaultRowHeight="15"/>
  <cols>
    <col min="1" max="1" width="8.421875" style="0" customWidth="1"/>
    <col min="2" max="2" width="20.7109375" style="0" customWidth="1"/>
    <col min="3" max="3" width="16.00390625" style="0" customWidth="1"/>
    <col min="4" max="4" width="6.00390625" style="4" customWidth="1"/>
    <col min="5" max="5" width="11.28125" style="4" bestFit="1" customWidth="1"/>
    <col min="6" max="8" width="9.140625" style="4" customWidth="1"/>
    <col min="9" max="10" width="9.140625" style="264" customWidth="1"/>
  </cols>
  <sheetData>
    <row r="2" spans="2:5" ht="18.75">
      <c r="B2" s="111" t="s">
        <v>817</v>
      </c>
      <c r="C2" s="278" t="s">
        <v>717</v>
      </c>
      <c r="D2" s="278" t="s">
        <v>1072</v>
      </c>
      <c r="E2" s="279">
        <v>43176</v>
      </c>
    </row>
    <row r="4" spans="1:2" ht="15.75">
      <c r="A4" s="261" t="s">
        <v>1022</v>
      </c>
      <c r="B4" t="s">
        <v>1023</v>
      </c>
    </row>
    <row r="5" spans="1:8" ht="15.75">
      <c r="A5" s="262" t="s">
        <v>0</v>
      </c>
      <c r="B5" t="s">
        <v>1</v>
      </c>
      <c r="C5" t="s">
        <v>2</v>
      </c>
      <c r="D5" s="4" t="s">
        <v>3</v>
      </c>
      <c r="E5" s="4" t="s">
        <v>118</v>
      </c>
      <c r="F5" s="4" t="s">
        <v>5</v>
      </c>
      <c r="G5" s="4" t="s">
        <v>119</v>
      </c>
      <c r="H5" s="169" t="s">
        <v>130</v>
      </c>
    </row>
    <row r="6" spans="1:9" ht="15.75">
      <c r="A6" s="263">
        <v>1</v>
      </c>
      <c r="B6" t="s">
        <v>708</v>
      </c>
      <c r="C6" t="s">
        <v>330</v>
      </c>
      <c r="D6" s="4" t="s">
        <v>18</v>
      </c>
      <c r="E6" s="4">
        <v>2006</v>
      </c>
      <c r="F6" s="8">
        <v>0.009444444444444445</v>
      </c>
      <c r="G6" s="4">
        <v>1</v>
      </c>
      <c r="H6" s="24">
        <v>100</v>
      </c>
      <c r="I6" s="264">
        <f>200-F6/F$6*100</f>
        <v>100</v>
      </c>
    </row>
    <row r="7" spans="1:9" ht="15.75">
      <c r="A7" s="263">
        <v>2</v>
      </c>
      <c r="B7" t="s">
        <v>709</v>
      </c>
      <c r="C7" t="s">
        <v>330</v>
      </c>
      <c r="D7" s="4" t="s">
        <v>18</v>
      </c>
      <c r="E7" s="4">
        <v>2006</v>
      </c>
      <c r="F7" s="8">
        <v>0.00986111111111111</v>
      </c>
      <c r="G7" s="4">
        <v>2</v>
      </c>
      <c r="H7" s="24">
        <v>95.59</v>
      </c>
      <c r="I7" s="264">
        <f>200-F7/F$6*100</f>
        <v>95.58823529411767</v>
      </c>
    </row>
    <row r="8" spans="1:9" ht="15.75">
      <c r="A8" s="263">
        <v>3</v>
      </c>
      <c r="B8" t="s">
        <v>707</v>
      </c>
      <c r="C8" t="s">
        <v>322</v>
      </c>
      <c r="D8" s="4" t="s">
        <v>18</v>
      </c>
      <c r="E8" s="4">
        <v>2006</v>
      </c>
      <c r="F8" s="8">
        <v>0.0103125</v>
      </c>
      <c r="G8" s="4">
        <v>3</v>
      </c>
      <c r="H8" s="24">
        <v>90.81</v>
      </c>
      <c r="I8" s="264">
        <f>200-F8/F$6*100</f>
        <v>90.80882352941175</v>
      </c>
    </row>
    <row r="9" spans="1:9" ht="15.75">
      <c r="A9" s="263">
        <v>4</v>
      </c>
      <c r="B9" t="s">
        <v>713</v>
      </c>
      <c r="C9" t="s">
        <v>344</v>
      </c>
      <c r="D9" s="4" t="s">
        <v>18</v>
      </c>
      <c r="E9" s="4">
        <v>2006</v>
      </c>
      <c r="F9" s="8">
        <v>0.012349537037037039</v>
      </c>
      <c r="G9" s="4">
        <v>4</v>
      </c>
      <c r="H9" s="24">
        <v>69.24</v>
      </c>
      <c r="I9" s="264">
        <f>200-F9/F$6*100</f>
        <v>69.24019607843135</v>
      </c>
    </row>
    <row r="10" spans="1:9" ht="15.75">
      <c r="A10" s="263">
        <v>5</v>
      </c>
      <c r="B10" t="s">
        <v>1024</v>
      </c>
      <c r="C10" t="s">
        <v>1025</v>
      </c>
      <c r="D10" s="4" t="s">
        <v>79</v>
      </c>
      <c r="E10" s="4">
        <v>2007</v>
      </c>
      <c r="F10" s="8">
        <v>0.014016203703703704</v>
      </c>
      <c r="G10" s="4">
        <v>5</v>
      </c>
      <c r="H10" s="24">
        <v>51.59</v>
      </c>
      <c r="I10" s="264">
        <f>200-F10/F$6*100</f>
        <v>51.59313725490196</v>
      </c>
    </row>
    <row r="11" spans="1:9" ht="15.75">
      <c r="A11" s="263">
        <v>6</v>
      </c>
      <c r="B11" t="s">
        <v>712</v>
      </c>
      <c r="C11" t="s">
        <v>330</v>
      </c>
      <c r="D11" s="4" t="s">
        <v>52</v>
      </c>
      <c r="E11" s="4">
        <v>2006</v>
      </c>
      <c r="F11" s="8">
        <v>0.014745370370370372</v>
      </c>
      <c r="G11" s="4">
        <v>6</v>
      </c>
      <c r="H11" s="24">
        <v>43.87</v>
      </c>
      <c r="I11" s="264">
        <f>200-F11/F$6*100</f>
        <v>43.87254901960782</v>
      </c>
    </row>
    <row r="12" spans="1:9" ht="15.75">
      <c r="A12" s="263">
        <v>7</v>
      </c>
      <c r="B12" t="s">
        <v>710</v>
      </c>
      <c r="C12" t="s">
        <v>322</v>
      </c>
      <c r="D12" s="4" t="s">
        <v>18</v>
      </c>
      <c r="E12" s="4">
        <v>2007</v>
      </c>
      <c r="F12" s="8">
        <v>0.015046296296296295</v>
      </c>
      <c r="G12" s="4">
        <v>7</v>
      </c>
      <c r="H12" s="24">
        <v>40.69</v>
      </c>
      <c r="I12" s="264">
        <f>200-F12/F$6*100</f>
        <v>40.68627450980392</v>
      </c>
    </row>
    <row r="13" spans="1:9" ht="15.75">
      <c r="A13" s="263">
        <v>8</v>
      </c>
      <c r="B13" t="s">
        <v>714</v>
      </c>
      <c r="C13" t="s">
        <v>322</v>
      </c>
      <c r="D13" s="4" t="s">
        <v>18</v>
      </c>
      <c r="E13" s="4">
        <v>2007</v>
      </c>
      <c r="F13" s="8">
        <v>0.015740740740740743</v>
      </c>
      <c r="G13" s="4">
        <v>8</v>
      </c>
      <c r="H13" s="24">
        <v>33.33</v>
      </c>
      <c r="I13" s="264">
        <f>200-F13/F$6*100</f>
        <v>33.333333333333314</v>
      </c>
    </row>
    <row r="14" spans="1:9" ht="15.75">
      <c r="A14" s="263">
        <v>9</v>
      </c>
      <c r="B14" t="s">
        <v>711</v>
      </c>
      <c r="C14" t="s">
        <v>322</v>
      </c>
      <c r="D14" s="4" t="s">
        <v>18</v>
      </c>
      <c r="E14" s="4">
        <v>2007</v>
      </c>
      <c r="F14" s="8">
        <v>0.016354166666666666</v>
      </c>
      <c r="G14" s="4">
        <v>9</v>
      </c>
      <c r="H14" s="24">
        <v>26.84</v>
      </c>
      <c r="I14" s="264">
        <f>200-F14/F$6*100</f>
        <v>26.838235294117652</v>
      </c>
    </row>
    <row r="15" spans="1:9" ht="15.75">
      <c r="A15" s="263">
        <v>10</v>
      </c>
      <c r="B15" t="s">
        <v>718</v>
      </c>
      <c r="C15" t="s">
        <v>322</v>
      </c>
      <c r="D15" s="4" t="s">
        <v>52</v>
      </c>
      <c r="E15" s="4">
        <v>2007</v>
      </c>
      <c r="F15" s="8">
        <v>0.017141203703703704</v>
      </c>
      <c r="G15" s="4">
        <v>10</v>
      </c>
      <c r="H15" s="24">
        <v>18.5</v>
      </c>
      <c r="I15" s="264">
        <f>200-F15/F$6*100</f>
        <v>18.50490196078431</v>
      </c>
    </row>
    <row r="16" spans="1:9" ht="15.75">
      <c r="A16" s="263">
        <v>11</v>
      </c>
      <c r="B16" t="s">
        <v>804</v>
      </c>
      <c r="C16" t="s">
        <v>330</v>
      </c>
      <c r="D16" s="4" t="s">
        <v>52</v>
      </c>
      <c r="E16" s="4">
        <v>2006</v>
      </c>
      <c r="F16" s="8">
        <v>0.01818287037037037</v>
      </c>
      <c r="G16" s="4">
        <v>11</v>
      </c>
      <c r="H16" s="24">
        <v>7.48</v>
      </c>
      <c r="I16" s="264">
        <f>200-F16/F$6*100</f>
        <v>7.475490196078425</v>
      </c>
    </row>
    <row r="17" spans="1:9" ht="15.75">
      <c r="A17" s="263">
        <v>12</v>
      </c>
      <c r="B17" t="s">
        <v>725</v>
      </c>
      <c r="C17" t="s">
        <v>1025</v>
      </c>
      <c r="D17" s="4" t="s">
        <v>79</v>
      </c>
      <c r="E17" s="4">
        <v>2007</v>
      </c>
      <c r="F17" s="8">
        <v>0.018449074074074073</v>
      </c>
      <c r="G17" s="4">
        <v>12</v>
      </c>
      <c r="H17" s="24">
        <v>4.66</v>
      </c>
      <c r="I17" s="264">
        <f>200-F17/F$6*100</f>
        <v>4.656862745098067</v>
      </c>
    </row>
    <row r="18" spans="1:9" ht="15.75">
      <c r="A18" s="263">
        <v>13</v>
      </c>
      <c r="B18" t="s">
        <v>1026</v>
      </c>
      <c r="C18" t="s">
        <v>330</v>
      </c>
      <c r="E18" s="4">
        <v>2009</v>
      </c>
      <c r="F18" s="8">
        <v>0.02497685185185185</v>
      </c>
      <c r="G18" s="4">
        <v>13</v>
      </c>
      <c r="H18" s="24">
        <v>0</v>
      </c>
      <c r="I18" s="264">
        <v>0</v>
      </c>
    </row>
    <row r="19" spans="1:9" ht="15.75">
      <c r="A19" s="263">
        <v>14</v>
      </c>
      <c r="B19" t="s">
        <v>1027</v>
      </c>
      <c r="C19" t="s">
        <v>344</v>
      </c>
      <c r="D19" s="4" t="s">
        <v>79</v>
      </c>
      <c r="E19" s="4">
        <v>2008</v>
      </c>
      <c r="F19" s="8">
        <v>0.026828703703703702</v>
      </c>
      <c r="G19" s="4">
        <v>14</v>
      </c>
      <c r="H19" s="24">
        <v>0</v>
      </c>
      <c r="I19" s="264">
        <v>0</v>
      </c>
    </row>
    <row r="20" spans="1:9" ht="15.75">
      <c r="A20" s="263">
        <v>15</v>
      </c>
      <c r="B20" t="s">
        <v>721</v>
      </c>
      <c r="C20" t="s">
        <v>330</v>
      </c>
      <c r="D20" s="4" t="s">
        <v>79</v>
      </c>
      <c r="E20" s="4">
        <v>2007</v>
      </c>
      <c r="F20" s="8">
        <v>0.02791666666666667</v>
      </c>
      <c r="G20" s="4">
        <v>15</v>
      </c>
      <c r="H20" s="24">
        <v>0</v>
      </c>
      <c r="I20" s="264">
        <v>0</v>
      </c>
    </row>
    <row r="21" spans="1:9" ht="15.75">
      <c r="A21" s="263">
        <v>16</v>
      </c>
      <c r="B21" t="s">
        <v>1028</v>
      </c>
      <c r="C21" t="s">
        <v>330</v>
      </c>
      <c r="D21" s="4" t="s">
        <v>79</v>
      </c>
      <c r="E21" s="4">
        <v>2007</v>
      </c>
      <c r="F21" s="8">
        <v>0.03203703703703704</v>
      </c>
      <c r="G21" s="4">
        <v>16</v>
      </c>
      <c r="H21" s="24">
        <v>0</v>
      </c>
      <c r="I21" s="264">
        <v>0</v>
      </c>
    </row>
    <row r="22" spans="1:9" ht="15.75">
      <c r="A22" s="263">
        <v>17</v>
      </c>
      <c r="B22" t="s">
        <v>1029</v>
      </c>
      <c r="C22" t="s">
        <v>330</v>
      </c>
      <c r="E22" s="4">
        <v>2009</v>
      </c>
      <c r="F22" s="8">
        <v>0.04074074074074074</v>
      </c>
      <c r="G22" s="4">
        <v>17</v>
      </c>
      <c r="H22" s="24">
        <v>0</v>
      </c>
      <c r="I22" s="264">
        <v>0</v>
      </c>
    </row>
    <row r="23" spans="1:9" ht="15.75">
      <c r="A23" s="263">
        <v>18</v>
      </c>
      <c r="B23" t="s">
        <v>1030</v>
      </c>
      <c r="C23" t="s">
        <v>330</v>
      </c>
      <c r="E23" s="4">
        <v>2009</v>
      </c>
      <c r="F23" s="8">
        <v>0.04137731481481482</v>
      </c>
      <c r="G23" s="4">
        <v>18</v>
      </c>
      <c r="H23" s="24">
        <v>0</v>
      </c>
      <c r="I23" s="264">
        <v>0</v>
      </c>
    </row>
    <row r="24" spans="1:9" ht="15.75">
      <c r="A24" s="263">
        <v>19</v>
      </c>
      <c r="B24" t="s">
        <v>1031</v>
      </c>
      <c r="C24" t="s">
        <v>330</v>
      </c>
      <c r="E24" s="4">
        <v>2009</v>
      </c>
      <c r="F24" s="8">
        <v>0.04226851851851852</v>
      </c>
      <c r="G24" s="4">
        <v>19</v>
      </c>
      <c r="H24" s="24">
        <v>0</v>
      </c>
      <c r="I24" s="264">
        <v>0</v>
      </c>
    </row>
    <row r="25" spans="1:9" ht="15.75">
      <c r="A25" s="263">
        <v>20</v>
      </c>
      <c r="B25" t="s">
        <v>1032</v>
      </c>
      <c r="C25" t="s">
        <v>330</v>
      </c>
      <c r="E25" s="4">
        <v>2008</v>
      </c>
      <c r="F25" s="8">
        <v>0.04628472222222222</v>
      </c>
      <c r="G25" s="4">
        <v>20</v>
      </c>
      <c r="H25" s="24">
        <v>0</v>
      </c>
      <c r="I25" s="264">
        <v>0</v>
      </c>
    </row>
    <row r="26" spans="1:9" ht="15.75">
      <c r="A26" s="263">
        <v>21</v>
      </c>
      <c r="B26" t="s">
        <v>1033</v>
      </c>
      <c r="C26" t="s">
        <v>330</v>
      </c>
      <c r="D26" s="4" t="s">
        <v>79</v>
      </c>
      <c r="E26" s="4">
        <v>2007</v>
      </c>
      <c r="F26" s="8">
        <v>0.04728009259259259</v>
      </c>
      <c r="G26" s="4">
        <v>21</v>
      </c>
      <c r="H26" s="24">
        <v>0</v>
      </c>
      <c r="I26" s="264">
        <v>0</v>
      </c>
    </row>
    <row r="27" spans="1:9" ht="15.75">
      <c r="A27" s="263">
        <v>22</v>
      </c>
      <c r="B27" t="s">
        <v>727</v>
      </c>
      <c r="C27" t="s">
        <v>344</v>
      </c>
      <c r="D27" s="4" t="s">
        <v>79</v>
      </c>
      <c r="E27" s="4">
        <v>2007</v>
      </c>
      <c r="F27" s="8">
        <v>0.04734953703703704</v>
      </c>
      <c r="G27" s="4">
        <v>22</v>
      </c>
      <c r="H27" s="24">
        <v>0</v>
      </c>
      <c r="I27" s="264">
        <v>0</v>
      </c>
    </row>
    <row r="28" spans="1:9" ht="15.75">
      <c r="A28" s="263">
        <v>23</v>
      </c>
      <c r="B28" t="s">
        <v>1034</v>
      </c>
      <c r="C28" t="s">
        <v>344</v>
      </c>
      <c r="D28" s="4" t="s">
        <v>79</v>
      </c>
      <c r="E28" s="4">
        <v>2008</v>
      </c>
      <c r="F28" s="8">
        <v>0.04863425925925926</v>
      </c>
      <c r="G28" s="4">
        <v>23</v>
      </c>
      <c r="H28" s="24">
        <v>0</v>
      </c>
      <c r="I28" s="264">
        <v>0</v>
      </c>
    </row>
    <row r="29" spans="1:9" ht="15.75">
      <c r="A29" s="263">
        <v>24</v>
      </c>
      <c r="B29" t="s">
        <v>1035</v>
      </c>
      <c r="C29" t="s">
        <v>376</v>
      </c>
      <c r="E29" s="4">
        <v>2007</v>
      </c>
      <c r="F29" s="8">
        <v>0.0512037037037037</v>
      </c>
      <c r="G29" s="4">
        <v>24</v>
      </c>
      <c r="H29" s="24">
        <v>0</v>
      </c>
      <c r="I29" s="264">
        <v>0</v>
      </c>
    </row>
    <row r="30" spans="1:9" ht="15.75">
      <c r="A30" s="263">
        <v>25</v>
      </c>
      <c r="B30" t="s">
        <v>715</v>
      </c>
      <c r="C30" t="s">
        <v>344</v>
      </c>
      <c r="D30" s="4" t="s">
        <v>79</v>
      </c>
      <c r="E30" s="4">
        <v>2007</v>
      </c>
      <c r="F30" s="8">
        <v>0.05479166666666666</v>
      </c>
      <c r="G30" s="4">
        <v>25</v>
      </c>
      <c r="H30" s="24">
        <v>0</v>
      </c>
      <c r="I30" s="264">
        <v>0</v>
      </c>
    </row>
    <row r="31" spans="1:9" ht="15.75">
      <c r="A31" s="263">
        <v>26</v>
      </c>
      <c r="B31" t="s">
        <v>1036</v>
      </c>
      <c r="C31" t="s">
        <v>376</v>
      </c>
      <c r="E31" s="4">
        <v>2008</v>
      </c>
      <c r="F31" s="4" t="s">
        <v>29</v>
      </c>
      <c r="G31" s="4" t="s">
        <v>29</v>
      </c>
      <c r="H31" s="24">
        <v>0</v>
      </c>
      <c r="I31" s="264">
        <v>0</v>
      </c>
    </row>
    <row r="32" spans="1:8" ht="15">
      <c r="A32" s="4"/>
      <c r="H32"/>
    </row>
    <row r="33" spans="1:8" ht="15.75">
      <c r="A33" s="261" t="s">
        <v>1037</v>
      </c>
      <c r="B33" t="s">
        <v>1038</v>
      </c>
      <c r="H33"/>
    </row>
    <row r="34" spans="1:9" ht="15.75">
      <c r="A34" s="263">
        <v>1</v>
      </c>
      <c r="B34" t="s">
        <v>10</v>
      </c>
      <c r="C34" t="s">
        <v>330</v>
      </c>
      <c r="D34" s="4" t="s">
        <v>9</v>
      </c>
      <c r="E34" s="4">
        <v>2004</v>
      </c>
      <c r="F34" s="8">
        <v>0.015694444444444445</v>
      </c>
      <c r="G34" s="4">
        <v>1</v>
      </c>
      <c r="H34" s="24">
        <v>100</v>
      </c>
      <c r="I34" s="264">
        <f>200-F34/F$34*100</f>
        <v>100</v>
      </c>
    </row>
    <row r="35" spans="1:9" ht="15.75">
      <c r="A35" s="263">
        <v>2</v>
      </c>
      <c r="B35" t="s">
        <v>13</v>
      </c>
      <c r="C35" t="s">
        <v>1025</v>
      </c>
      <c r="D35" s="4" t="s">
        <v>9</v>
      </c>
      <c r="E35" s="4">
        <v>2004</v>
      </c>
      <c r="F35" s="8">
        <v>0.016724537037037034</v>
      </c>
      <c r="G35" s="4">
        <v>2</v>
      </c>
      <c r="H35" s="24">
        <v>93.44</v>
      </c>
      <c r="I35" s="264">
        <f aca="true" t="shared" si="0" ref="I35:I45">200-F35/F$34*100</f>
        <v>93.43657817109145</v>
      </c>
    </row>
    <row r="36" spans="1:9" ht="15.75">
      <c r="A36" s="263">
        <v>3</v>
      </c>
      <c r="B36" t="s">
        <v>14</v>
      </c>
      <c r="C36" t="s">
        <v>330</v>
      </c>
      <c r="D36" s="4" t="s">
        <v>9</v>
      </c>
      <c r="E36" s="4">
        <v>2004</v>
      </c>
      <c r="F36" s="8">
        <v>0.017430555555555557</v>
      </c>
      <c r="G36" s="4">
        <v>3</v>
      </c>
      <c r="H36" s="24">
        <v>88.94</v>
      </c>
      <c r="I36" s="264">
        <f t="shared" si="0"/>
        <v>88.93805309734513</v>
      </c>
    </row>
    <row r="37" spans="1:9" ht="15.75">
      <c r="A37" s="263">
        <v>4</v>
      </c>
      <c r="B37" t="s">
        <v>22</v>
      </c>
      <c r="C37" t="s">
        <v>1025</v>
      </c>
      <c r="D37" s="4" t="s">
        <v>21</v>
      </c>
      <c r="E37" s="4">
        <v>2005</v>
      </c>
      <c r="F37" s="8">
        <v>0.017916666666666668</v>
      </c>
      <c r="G37" s="4">
        <v>4</v>
      </c>
      <c r="H37" s="24">
        <v>85.84</v>
      </c>
      <c r="I37" s="264">
        <f t="shared" si="0"/>
        <v>85.84070796460178</v>
      </c>
    </row>
    <row r="38" spans="1:9" ht="15.75">
      <c r="A38" s="263">
        <v>5</v>
      </c>
      <c r="B38" t="s">
        <v>19</v>
      </c>
      <c r="C38" t="s">
        <v>1025</v>
      </c>
      <c r="D38" s="4" t="s">
        <v>21</v>
      </c>
      <c r="E38" s="4">
        <v>2005</v>
      </c>
      <c r="F38" s="8">
        <v>0.018425925925925925</v>
      </c>
      <c r="G38" s="4">
        <v>5</v>
      </c>
      <c r="H38" s="24">
        <v>82.6</v>
      </c>
      <c r="I38" s="264">
        <f t="shared" si="0"/>
        <v>82.59587020648968</v>
      </c>
    </row>
    <row r="39" spans="1:9" ht="15.75">
      <c r="A39" s="263">
        <v>6</v>
      </c>
      <c r="B39" t="s">
        <v>23</v>
      </c>
      <c r="C39" t="s">
        <v>322</v>
      </c>
      <c r="D39" s="4" t="s">
        <v>9</v>
      </c>
      <c r="E39" s="4">
        <v>2004</v>
      </c>
      <c r="F39" s="8">
        <v>0.018703703703703705</v>
      </c>
      <c r="G39" s="4">
        <v>6</v>
      </c>
      <c r="H39" s="24">
        <v>80.83</v>
      </c>
      <c r="I39" s="264">
        <f t="shared" si="0"/>
        <v>80.82595870206488</v>
      </c>
    </row>
    <row r="40" spans="1:9" ht="15.75">
      <c r="A40" s="263">
        <v>7</v>
      </c>
      <c r="B40" t="s">
        <v>12</v>
      </c>
      <c r="C40" t="s">
        <v>322</v>
      </c>
      <c r="D40" s="4" t="s">
        <v>9</v>
      </c>
      <c r="E40" s="4">
        <v>2004</v>
      </c>
      <c r="F40" s="8">
        <v>0.01974537037037037</v>
      </c>
      <c r="G40" s="4">
        <v>7</v>
      </c>
      <c r="H40" s="24">
        <v>74.19</v>
      </c>
      <c r="I40" s="264">
        <f t="shared" si="0"/>
        <v>74.18879056047196</v>
      </c>
    </row>
    <row r="41" spans="1:9" ht="15.75">
      <c r="A41" s="263">
        <v>8</v>
      </c>
      <c r="B41" t="s">
        <v>28</v>
      </c>
      <c r="C41" t="s">
        <v>322</v>
      </c>
      <c r="D41" s="4" t="s">
        <v>52</v>
      </c>
      <c r="E41" s="4">
        <v>2004</v>
      </c>
      <c r="F41" s="8">
        <v>0.02164351851851852</v>
      </c>
      <c r="G41" s="4">
        <v>8</v>
      </c>
      <c r="H41" s="24">
        <v>62.09</v>
      </c>
      <c r="I41" s="264">
        <f t="shared" si="0"/>
        <v>62.09439528023597</v>
      </c>
    </row>
    <row r="42" spans="1:9" ht="15.75">
      <c r="A42" s="263">
        <v>9</v>
      </c>
      <c r="B42" t="s">
        <v>25</v>
      </c>
      <c r="C42" t="s">
        <v>330</v>
      </c>
      <c r="D42" s="4" t="s">
        <v>20</v>
      </c>
      <c r="E42" s="4">
        <v>2005</v>
      </c>
      <c r="F42" s="8">
        <v>0.021875000000000002</v>
      </c>
      <c r="G42" s="4">
        <v>9</v>
      </c>
      <c r="H42" s="24">
        <v>60.62</v>
      </c>
      <c r="I42" s="264">
        <f t="shared" si="0"/>
        <v>60.61946902654867</v>
      </c>
    </row>
    <row r="43" spans="1:9" ht="15.75">
      <c r="A43" s="263">
        <v>10</v>
      </c>
      <c r="B43" t="s">
        <v>27</v>
      </c>
      <c r="C43" t="s">
        <v>344</v>
      </c>
      <c r="D43" s="4" t="s">
        <v>20</v>
      </c>
      <c r="E43" s="4">
        <v>2005</v>
      </c>
      <c r="F43" s="8">
        <v>0.026203703703703705</v>
      </c>
      <c r="G43" s="4">
        <v>10</v>
      </c>
      <c r="H43" s="24">
        <v>33.04</v>
      </c>
      <c r="I43" s="264">
        <f t="shared" si="0"/>
        <v>33.03834808259586</v>
      </c>
    </row>
    <row r="44" spans="1:9" ht="15.75">
      <c r="A44" s="263">
        <v>11</v>
      </c>
      <c r="B44" t="s">
        <v>728</v>
      </c>
      <c r="C44" t="s">
        <v>344</v>
      </c>
      <c r="E44" s="4">
        <v>1979</v>
      </c>
      <c r="F44" s="8">
        <v>0.030416666666666665</v>
      </c>
      <c r="G44" s="359" t="s">
        <v>729</v>
      </c>
      <c r="H44" s="24">
        <v>6.19</v>
      </c>
      <c r="I44" s="264">
        <f t="shared" si="0"/>
        <v>6.1946902654867415</v>
      </c>
    </row>
    <row r="45" spans="1:9" ht="15.75">
      <c r="A45" s="263">
        <v>12</v>
      </c>
      <c r="B45" t="s">
        <v>166</v>
      </c>
      <c r="C45" t="s">
        <v>330</v>
      </c>
      <c r="D45" s="4" t="s">
        <v>18</v>
      </c>
      <c r="E45" s="4">
        <v>2005</v>
      </c>
      <c r="F45" s="8">
        <v>0.034270833333333334</v>
      </c>
      <c r="G45" s="4">
        <v>11</v>
      </c>
      <c r="H45" s="24">
        <v>0</v>
      </c>
      <c r="I45" s="264">
        <v>0</v>
      </c>
    </row>
    <row r="46" spans="1:9" ht="15.75">
      <c r="A46" s="263">
        <v>13</v>
      </c>
      <c r="B46" t="s">
        <v>730</v>
      </c>
      <c r="C46" t="s">
        <v>1025</v>
      </c>
      <c r="D46" s="4" t="s">
        <v>18</v>
      </c>
      <c r="E46" s="4">
        <v>2004</v>
      </c>
      <c r="F46" s="4" t="s">
        <v>29</v>
      </c>
      <c r="G46" s="4" t="s">
        <v>29</v>
      </c>
      <c r="H46" s="24">
        <v>0</v>
      </c>
      <c r="I46" s="264">
        <v>0</v>
      </c>
    </row>
    <row r="47" spans="1:9" ht="15.75">
      <c r="A47" s="263">
        <v>14</v>
      </c>
      <c r="B47" t="s">
        <v>1039</v>
      </c>
      <c r="C47" t="s">
        <v>1040</v>
      </c>
      <c r="E47" s="4">
        <v>2004</v>
      </c>
      <c r="F47" s="4" t="s">
        <v>29</v>
      </c>
      <c r="G47" s="4" t="s">
        <v>29</v>
      </c>
      <c r="H47" s="24">
        <v>0</v>
      </c>
      <c r="I47" s="264">
        <v>0</v>
      </c>
    </row>
    <row r="48" spans="1:9" ht="15.75">
      <c r="A48" s="263">
        <v>15</v>
      </c>
      <c r="B48" t="s">
        <v>7</v>
      </c>
      <c r="C48" t="s">
        <v>330</v>
      </c>
      <c r="D48" s="4" t="s">
        <v>9</v>
      </c>
      <c r="E48" s="4">
        <v>2004</v>
      </c>
      <c r="F48" s="4" t="s">
        <v>29</v>
      </c>
      <c r="G48" s="4" t="s">
        <v>29</v>
      </c>
      <c r="H48" s="24">
        <v>0</v>
      </c>
      <c r="I48" s="264">
        <v>0</v>
      </c>
    </row>
    <row r="49" spans="1:8" ht="15">
      <c r="A49" s="4"/>
      <c r="H49"/>
    </row>
    <row r="50" spans="1:8" ht="15.75">
      <c r="A50" s="261" t="s">
        <v>1041</v>
      </c>
      <c r="B50" t="s">
        <v>1042</v>
      </c>
      <c r="H50"/>
    </row>
    <row r="51" spans="1:9" ht="15.75">
      <c r="A51" s="263">
        <v>1</v>
      </c>
      <c r="B51" t="s">
        <v>34</v>
      </c>
      <c r="C51" t="s">
        <v>322</v>
      </c>
      <c r="D51" s="4" t="s">
        <v>33</v>
      </c>
      <c r="E51" s="4">
        <v>2001</v>
      </c>
      <c r="F51" s="8">
        <v>0.019780092592592592</v>
      </c>
      <c r="G51" s="4">
        <v>1</v>
      </c>
      <c r="H51" s="24">
        <v>100</v>
      </c>
      <c r="I51" s="264">
        <f>200-F51/F$51*100</f>
        <v>100</v>
      </c>
    </row>
    <row r="52" spans="1:9" ht="15.75">
      <c r="A52" s="263">
        <v>2</v>
      </c>
      <c r="B52" t="s">
        <v>35</v>
      </c>
      <c r="C52" t="s">
        <v>344</v>
      </c>
      <c r="D52" s="4" t="s">
        <v>33</v>
      </c>
      <c r="E52" s="4">
        <v>2001</v>
      </c>
      <c r="F52" s="8">
        <v>0.021238425925925924</v>
      </c>
      <c r="G52" s="4">
        <v>2</v>
      </c>
      <c r="H52" s="24">
        <v>92.63</v>
      </c>
      <c r="I52" s="264">
        <f aca="true" t="shared" si="1" ref="I52:I63">200-F52/F$51*100</f>
        <v>92.62726740784085</v>
      </c>
    </row>
    <row r="53" spans="1:9" ht="15.75">
      <c r="A53" s="263">
        <v>3</v>
      </c>
      <c r="B53" t="s">
        <v>39</v>
      </c>
      <c r="C53" t="s">
        <v>732</v>
      </c>
      <c r="D53" s="4" t="s">
        <v>33</v>
      </c>
      <c r="E53" s="4">
        <v>2001</v>
      </c>
      <c r="F53" s="8">
        <v>0.021678240740740738</v>
      </c>
      <c r="G53" s="4">
        <v>3</v>
      </c>
      <c r="H53" s="24">
        <v>90.4</v>
      </c>
      <c r="I53" s="264">
        <f t="shared" si="1"/>
        <v>90.40374488004683</v>
      </c>
    </row>
    <row r="54" spans="1:9" ht="15.75">
      <c r="A54" s="263">
        <v>4</v>
      </c>
      <c r="B54" t="s">
        <v>154</v>
      </c>
      <c r="C54" t="s">
        <v>732</v>
      </c>
      <c r="D54" s="4" t="s">
        <v>33</v>
      </c>
      <c r="E54" s="4">
        <v>2001</v>
      </c>
      <c r="F54" s="8">
        <v>0.02259259259259259</v>
      </c>
      <c r="G54" s="4">
        <v>4</v>
      </c>
      <c r="H54" s="24">
        <v>85.78</v>
      </c>
      <c r="I54" s="264">
        <f t="shared" si="1"/>
        <v>85.78115857226449</v>
      </c>
    </row>
    <row r="55" spans="1:9" ht="15.75">
      <c r="A55" s="263">
        <v>5</v>
      </c>
      <c r="B55" t="s">
        <v>24</v>
      </c>
      <c r="C55" t="s">
        <v>1025</v>
      </c>
      <c r="D55" s="4" t="s">
        <v>9</v>
      </c>
      <c r="E55" s="4">
        <v>2003</v>
      </c>
      <c r="F55" s="8">
        <v>0.022685185185185183</v>
      </c>
      <c r="G55" s="4">
        <v>5</v>
      </c>
      <c r="H55" s="24">
        <v>85.31</v>
      </c>
      <c r="I55" s="264">
        <f t="shared" si="1"/>
        <v>85.3130485664131</v>
      </c>
    </row>
    <row r="56" spans="1:9" ht="15.75">
      <c r="A56" s="263">
        <v>6</v>
      </c>
      <c r="B56" t="s">
        <v>38</v>
      </c>
      <c r="C56" t="s">
        <v>330</v>
      </c>
      <c r="D56" s="4" t="s">
        <v>33</v>
      </c>
      <c r="E56" s="4">
        <v>2003</v>
      </c>
      <c r="F56" s="8">
        <v>0.022754629629629628</v>
      </c>
      <c r="G56" s="4">
        <v>6</v>
      </c>
      <c r="H56" s="24">
        <v>84.96</v>
      </c>
      <c r="I56" s="264">
        <f t="shared" si="1"/>
        <v>84.96196606202457</v>
      </c>
    </row>
    <row r="57" spans="1:9" ht="15.75">
      <c r="A57" s="263">
        <v>7</v>
      </c>
      <c r="B57" t="s">
        <v>42</v>
      </c>
      <c r="C57" t="s">
        <v>322</v>
      </c>
      <c r="D57" s="4" t="s">
        <v>33</v>
      </c>
      <c r="E57" s="4">
        <v>2003</v>
      </c>
      <c r="F57" s="8">
        <v>0.023344907407407408</v>
      </c>
      <c r="G57" s="4">
        <v>7</v>
      </c>
      <c r="H57" s="24">
        <v>81.98</v>
      </c>
      <c r="I57" s="264">
        <f t="shared" si="1"/>
        <v>81.97776477472205</v>
      </c>
    </row>
    <row r="58" spans="1:9" ht="15.75">
      <c r="A58" s="263">
        <v>8</v>
      </c>
      <c r="B58" t="s">
        <v>49</v>
      </c>
      <c r="C58" t="s">
        <v>376</v>
      </c>
      <c r="D58" s="4" t="s">
        <v>9</v>
      </c>
      <c r="E58" s="4">
        <v>2002</v>
      </c>
      <c r="F58" s="8">
        <v>0.02539351851851852</v>
      </c>
      <c r="G58" s="4">
        <v>8</v>
      </c>
      <c r="H58" s="24">
        <v>71.62</v>
      </c>
      <c r="I58" s="264">
        <f t="shared" si="1"/>
        <v>71.62083089526035</v>
      </c>
    </row>
    <row r="59" spans="1:9" ht="15.75">
      <c r="A59" s="263">
        <v>9</v>
      </c>
      <c r="B59" t="s">
        <v>46</v>
      </c>
      <c r="C59" t="s">
        <v>330</v>
      </c>
      <c r="D59" s="4" t="s">
        <v>33</v>
      </c>
      <c r="E59" s="4">
        <v>2003</v>
      </c>
      <c r="F59" s="8">
        <v>0.025520833333333336</v>
      </c>
      <c r="G59" s="4">
        <v>9</v>
      </c>
      <c r="H59" s="24">
        <v>70.98</v>
      </c>
      <c r="I59" s="264">
        <f t="shared" si="1"/>
        <v>70.97717963721473</v>
      </c>
    </row>
    <row r="60" spans="1:9" ht="15.75">
      <c r="A60" s="263">
        <v>10</v>
      </c>
      <c r="B60" t="s">
        <v>51</v>
      </c>
      <c r="C60" t="s">
        <v>322</v>
      </c>
      <c r="D60" s="4" t="s">
        <v>9</v>
      </c>
      <c r="E60" s="4">
        <v>2002</v>
      </c>
      <c r="F60" s="8">
        <v>0.02630787037037037</v>
      </c>
      <c r="G60" s="4">
        <v>10</v>
      </c>
      <c r="H60" s="24">
        <v>67</v>
      </c>
      <c r="I60" s="264">
        <f t="shared" si="1"/>
        <v>66.99824458747804</v>
      </c>
    </row>
    <row r="61" spans="1:9" ht="15.75">
      <c r="A61" s="263">
        <v>11</v>
      </c>
      <c r="B61" t="s">
        <v>44</v>
      </c>
      <c r="C61" t="s">
        <v>344</v>
      </c>
      <c r="D61" s="4" t="s">
        <v>9</v>
      </c>
      <c r="E61" s="4">
        <v>2003</v>
      </c>
      <c r="F61" s="8">
        <v>0.0265625</v>
      </c>
      <c r="G61" s="4">
        <v>11</v>
      </c>
      <c r="H61" s="24">
        <v>65.71</v>
      </c>
      <c r="I61" s="264">
        <f t="shared" si="1"/>
        <v>65.71094207138677</v>
      </c>
    </row>
    <row r="62" spans="1:9" ht="15.75">
      <c r="A62" s="263">
        <v>12</v>
      </c>
      <c r="B62" t="s">
        <v>43</v>
      </c>
      <c r="C62" t="s">
        <v>732</v>
      </c>
      <c r="D62" s="4" t="s">
        <v>33</v>
      </c>
      <c r="E62" s="4">
        <v>2001</v>
      </c>
      <c r="F62" s="8">
        <v>0.02758101851851852</v>
      </c>
      <c r="G62" s="4">
        <v>12</v>
      </c>
      <c r="H62" s="24">
        <v>60.56</v>
      </c>
      <c r="I62" s="264">
        <f t="shared" si="1"/>
        <v>60.56173200702165</v>
      </c>
    </row>
    <row r="63" spans="1:9" ht="15.75">
      <c r="A63" s="263">
        <v>13</v>
      </c>
      <c r="B63" t="s">
        <v>26</v>
      </c>
      <c r="C63" t="s">
        <v>330</v>
      </c>
      <c r="D63" s="4" t="s">
        <v>20</v>
      </c>
      <c r="E63" s="4">
        <v>2003</v>
      </c>
      <c r="F63" s="8">
        <v>0.03239583333333333</v>
      </c>
      <c r="G63" s="4">
        <v>13</v>
      </c>
      <c r="H63" s="24">
        <v>36.22</v>
      </c>
      <c r="I63" s="264">
        <f t="shared" si="1"/>
        <v>36.220011702750156</v>
      </c>
    </row>
    <row r="64" spans="1:8" ht="15">
      <c r="A64" s="4"/>
      <c r="H64"/>
    </row>
    <row r="65" spans="1:8" ht="15.75">
      <c r="A65" s="261" t="s">
        <v>1044</v>
      </c>
      <c r="B65" t="s">
        <v>1045</v>
      </c>
      <c r="H65"/>
    </row>
    <row r="66" spans="1:9" ht="15.75">
      <c r="A66" s="263">
        <v>1</v>
      </c>
      <c r="B66" t="s">
        <v>744</v>
      </c>
      <c r="C66" t="s">
        <v>330</v>
      </c>
      <c r="D66" s="4" t="s">
        <v>18</v>
      </c>
      <c r="E66" s="4">
        <v>2006</v>
      </c>
      <c r="F66" s="8">
        <v>0.012488425925925925</v>
      </c>
      <c r="G66" s="4">
        <v>1</v>
      </c>
      <c r="H66" s="24">
        <v>100</v>
      </c>
      <c r="I66" s="264">
        <f>200-F66/F$66*100</f>
        <v>100</v>
      </c>
    </row>
    <row r="67" spans="1:9" ht="15.75">
      <c r="A67" s="263">
        <v>2</v>
      </c>
      <c r="B67" t="s">
        <v>761</v>
      </c>
      <c r="C67" t="s">
        <v>344</v>
      </c>
      <c r="D67" s="4" t="s">
        <v>52</v>
      </c>
      <c r="E67" s="4">
        <v>2006</v>
      </c>
      <c r="F67" s="8">
        <v>0.014178240740740741</v>
      </c>
      <c r="G67" s="4">
        <v>2</v>
      </c>
      <c r="H67" s="24">
        <v>86.47</v>
      </c>
      <c r="I67" s="264">
        <f>200-F67/F$66*100</f>
        <v>86.46895273401296</v>
      </c>
    </row>
    <row r="68" spans="1:9" ht="15.75">
      <c r="A68" s="263">
        <v>3</v>
      </c>
      <c r="B68" t="s">
        <v>737</v>
      </c>
      <c r="C68" t="s">
        <v>732</v>
      </c>
      <c r="D68" s="4" t="s">
        <v>18</v>
      </c>
      <c r="E68" s="4">
        <v>2006</v>
      </c>
      <c r="F68" s="8">
        <v>0.014328703703703703</v>
      </c>
      <c r="G68" s="4">
        <v>3</v>
      </c>
      <c r="H68" s="24">
        <v>85.26</v>
      </c>
      <c r="I68" s="264">
        <f>200-F68/F$66*100</f>
        <v>85.26413345690453</v>
      </c>
    </row>
    <row r="69" spans="1:9" ht="15.75">
      <c r="A69" s="263">
        <v>4</v>
      </c>
      <c r="B69" t="s">
        <v>736</v>
      </c>
      <c r="C69" t="s">
        <v>732</v>
      </c>
      <c r="D69" s="4" t="s">
        <v>18</v>
      </c>
      <c r="E69" s="4">
        <v>2006</v>
      </c>
      <c r="F69" s="8">
        <v>0.014467592592592593</v>
      </c>
      <c r="G69" s="4">
        <v>4</v>
      </c>
      <c r="H69" s="24">
        <v>84.15</v>
      </c>
      <c r="I69" s="264">
        <f>200-F69/F$66*100</f>
        <v>84.15199258572753</v>
      </c>
    </row>
    <row r="70" spans="1:9" ht="15.75">
      <c r="A70" s="263">
        <v>5</v>
      </c>
      <c r="B70" t="s">
        <v>741</v>
      </c>
      <c r="C70" t="s">
        <v>732</v>
      </c>
      <c r="D70" s="4" t="s">
        <v>18</v>
      </c>
      <c r="E70" s="4">
        <v>2007</v>
      </c>
      <c r="F70" s="8">
        <v>0.014733796296296295</v>
      </c>
      <c r="G70" s="4">
        <v>5</v>
      </c>
      <c r="H70" s="24">
        <v>82.02</v>
      </c>
      <c r="I70" s="264">
        <f>200-F70/F$66*100</f>
        <v>82.02038924930493</v>
      </c>
    </row>
    <row r="71" spans="1:9" ht="15.75">
      <c r="A71" s="263">
        <v>6</v>
      </c>
      <c r="B71" t="s">
        <v>811</v>
      </c>
      <c r="C71" t="s">
        <v>330</v>
      </c>
      <c r="D71" s="4" t="s">
        <v>52</v>
      </c>
      <c r="E71" s="4">
        <v>2006</v>
      </c>
      <c r="F71" s="8">
        <v>0.015347222222222222</v>
      </c>
      <c r="G71" s="4">
        <v>6</v>
      </c>
      <c r="H71" s="24">
        <v>77.11</v>
      </c>
      <c r="I71" s="264">
        <f>200-F71/F$66*100</f>
        <v>77.10843373493977</v>
      </c>
    </row>
    <row r="72" spans="1:9" ht="15.75">
      <c r="A72" s="263">
        <v>7</v>
      </c>
      <c r="B72" t="s">
        <v>747</v>
      </c>
      <c r="C72" t="s">
        <v>344</v>
      </c>
      <c r="D72" s="4" t="s">
        <v>52</v>
      </c>
      <c r="E72" s="4">
        <v>2007</v>
      </c>
      <c r="F72" s="8">
        <v>0.015601851851851851</v>
      </c>
      <c r="G72" s="4">
        <v>7</v>
      </c>
      <c r="H72" s="24">
        <v>75.07</v>
      </c>
      <c r="I72" s="264">
        <f>200-F72/F$66*100</f>
        <v>75.06950880444856</v>
      </c>
    </row>
    <row r="73" spans="1:9" ht="15.75">
      <c r="A73" s="263">
        <v>8</v>
      </c>
      <c r="B73" t="s">
        <v>745</v>
      </c>
      <c r="C73" t="s">
        <v>376</v>
      </c>
      <c r="D73" s="4" t="s">
        <v>18</v>
      </c>
      <c r="E73" s="4">
        <v>2006</v>
      </c>
      <c r="F73" s="8">
        <v>0.015856481481481482</v>
      </c>
      <c r="G73" s="4">
        <v>8</v>
      </c>
      <c r="H73" s="24">
        <v>73.03</v>
      </c>
      <c r="I73" s="264">
        <f>200-F73/F$66*100</f>
        <v>73.03058387395735</v>
      </c>
    </row>
    <row r="74" spans="1:9" ht="15.75">
      <c r="A74" s="263">
        <v>9</v>
      </c>
      <c r="B74" t="s">
        <v>742</v>
      </c>
      <c r="C74" t="s">
        <v>322</v>
      </c>
      <c r="D74" s="4" t="s">
        <v>20</v>
      </c>
      <c r="E74" s="4">
        <v>2007</v>
      </c>
      <c r="F74" s="8">
        <v>0.01619212962962963</v>
      </c>
      <c r="G74" s="4">
        <v>9</v>
      </c>
      <c r="H74" s="24">
        <v>70.34</v>
      </c>
      <c r="I74" s="264">
        <f>200-F74/F$66*100</f>
        <v>70.34291010194625</v>
      </c>
    </row>
    <row r="75" spans="1:9" ht="15.75">
      <c r="A75" s="263">
        <v>10</v>
      </c>
      <c r="B75" t="s">
        <v>1046</v>
      </c>
      <c r="C75" t="s">
        <v>330</v>
      </c>
      <c r="D75" s="4" t="s">
        <v>18</v>
      </c>
      <c r="E75" s="4">
        <v>2006</v>
      </c>
      <c r="F75" s="8">
        <v>0.016412037037037037</v>
      </c>
      <c r="G75" s="4">
        <v>10</v>
      </c>
      <c r="H75" s="24">
        <v>68.58</v>
      </c>
      <c r="I75" s="264">
        <f>200-F75/F$66*100</f>
        <v>68.5820203892493</v>
      </c>
    </row>
    <row r="76" spans="1:9" ht="15.75">
      <c r="A76" s="263">
        <v>11</v>
      </c>
      <c r="B76" t="s">
        <v>735</v>
      </c>
      <c r="C76" t="s">
        <v>732</v>
      </c>
      <c r="D76" s="4" t="s">
        <v>18</v>
      </c>
      <c r="E76" s="4">
        <v>2006</v>
      </c>
      <c r="F76" s="8">
        <v>0.016666666666666666</v>
      </c>
      <c r="G76" s="4">
        <v>11</v>
      </c>
      <c r="H76" s="24">
        <v>66.54</v>
      </c>
      <c r="I76" s="264">
        <f>200-F76/F$66*100</f>
        <v>66.5430954587581</v>
      </c>
    </row>
    <row r="77" spans="1:9" ht="15.75">
      <c r="A77" s="263">
        <v>12</v>
      </c>
      <c r="B77" t="s">
        <v>738</v>
      </c>
      <c r="C77" t="s">
        <v>376</v>
      </c>
      <c r="D77" s="4" t="s">
        <v>18</v>
      </c>
      <c r="E77" s="4">
        <v>2006</v>
      </c>
      <c r="F77" s="8">
        <v>0.018287037037037036</v>
      </c>
      <c r="G77" s="4">
        <v>12</v>
      </c>
      <c r="H77" s="24">
        <v>53.57</v>
      </c>
      <c r="I77" s="264">
        <f>200-F77/F$66*100</f>
        <v>53.5681186283596</v>
      </c>
    </row>
    <row r="78" spans="1:9" ht="15.75">
      <c r="A78" s="263">
        <v>13</v>
      </c>
      <c r="B78" t="s">
        <v>749</v>
      </c>
      <c r="C78" t="s">
        <v>344</v>
      </c>
      <c r="D78" s="4" t="s">
        <v>18</v>
      </c>
      <c r="E78" s="4">
        <v>2006</v>
      </c>
      <c r="F78" s="8">
        <v>0.018796296296296297</v>
      </c>
      <c r="G78" s="4">
        <v>13</v>
      </c>
      <c r="H78" s="24">
        <v>49.49</v>
      </c>
      <c r="I78" s="264">
        <f>200-F78/F$66*100</f>
        <v>49.49026876737719</v>
      </c>
    </row>
    <row r="79" spans="1:9" ht="15.75">
      <c r="A79" s="263">
        <v>14</v>
      </c>
      <c r="B79" t="s">
        <v>739</v>
      </c>
      <c r="C79" t="s">
        <v>740</v>
      </c>
      <c r="D79" s="4" t="s">
        <v>18</v>
      </c>
      <c r="E79" s="4">
        <v>2006</v>
      </c>
      <c r="F79" s="8">
        <v>0.01888888888888889</v>
      </c>
      <c r="G79" s="4">
        <v>14</v>
      </c>
      <c r="H79" s="24">
        <v>48.75</v>
      </c>
      <c r="I79" s="264">
        <f>200-F79/F$66*100</f>
        <v>48.74884151992583</v>
      </c>
    </row>
    <row r="80" spans="1:9" ht="15.75">
      <c r="A80" s="263">
        <v>15</v>
      </c>
      <c r="B80" t="s">
        <v>753</v>
      </c>
      <c r="C80" t="s">
        <v>732</v>
      </c>
      <c r="D80" s="4" t="s">
        <v>52</v>
      </c>
      <c r="E80" s="4">
        <v>2008</v>
      </c>
      <c r="F80" s="8">
        <v>0.019270833333333334</v>
      </c>
      <c r="G80" s="4">
        <v>15</v>
      </c>
      <c r="H80" s="24">
        <v>45.69</v>
      </c>
      <c r="I80" s="264">
        <f>200-F80/F$66*100</f>
        <v>45.690454124189046</v>
      </c>
    </row>
    <row r="81" spans="1:9" ht="15.75">
      <c r="A81" s="263">
        <v>16</v>
      </c>
      <c r="B81" t="s">
        <v>752</v>
      </c>
      <c r="C81" t="s">
        <v>330</v>
      </c>
      <c r="D81" s="4" t="s">
        <v>52</v>
      </c>
      <c r="E81" s="4">
        <v>2006</v>
      </c>
      <c r="F81" s="8">
        <v>0.019768518518518515</v>
      </c>
      <c r="G81" s="4">
        <v>16</v>
      </c>
      <c r="H81" s="24">
        <v>41.71</v>
      </c>
      <c r="I81" s="264">
        <f>200-F81/F$66*100</f>
        <v>41.705282669138114</v>
      </c>
    </row>
    <row r="82" spans="1:9" ht="15.75">
      <c r="A82" s="263">
        <v>17</v>
      </c>
      <c r="B82" t="s">
        <v>1047</v>
      </c>
      <c r="C82" t="s">
        <v>344</v>
      </c>
      <c r="D82" s="4" t="s">
        <v>79</v>
      </c>
      <c r="E82" s="4">
        <v>2007</v>
      </c>
      <c r="F82" s="8">
        <v>0.02008101851851852</v>
      </c>
      <c r="G82" s="4">
        <v>17</v>
      </c>
      <c r="H82" s="24">
        <v>39.2</v>
      </c>
      <c r="I82" s="264">
        <f>200-F82/F$66*100</f>
        <v>39.20296570898981</v>
      </c>
    </row>
    <row r="83" spans="1:9" ht="15.75">
      <c r="A83" s="263">
        <v>18</v>
      </c>
      <c r="B83" t="s">
        <v>1048</v>
      </c>
      <c r="C83" t="s">
        <v>330</v>
      </c>
      <c r="D83" s="4" t="s">
        <v>79</v>
      </c>
      <c r="E83" s="4">
        <v>2007</v>
      </c>
      <c r="F83" s="8">
        <v>0.020405092592592593</v>
      </c>
      <c r="G83" s="4">
        <v>18</v>
      </c>
      <c r="H83" s="24">
        <v>36.61</v>
      </c>
      <c r="I83" s="264">
        <f>200-F83/F$66*100</f>
        <v>36.60797034291011</v>
      </c>
    </row>
    <row r="84" spans="1:9" ht="15.75">
      <c r="A84" s="263">
        <v>19</v>
      </c>
      <c r="B84" t="s">
        <v>1049</v>
      </c>
      <c r="C84" t="s">
        <v>330</v>
      </c>
      <c r="D84" s="4" t="s">
        <v>79</v>
      </c>
      <c r="E84" s="4">
        <v>2006</v>
      </c>
      <c r="F84" s="8">
        <v>0.020405092592592593</v>
      </c>
      <c r="G84" s="4">
        <v>19</v>
      </c>
      <c r="H84" s="24">
        <v>36.61</v>
      </c>
      <c r="I84" s="264">
        <f>200-F84/F$66*100</f>
        <v>36.60797034291011</v>
      </c>
    </row>
    <row r="85" spans="1:9" ht="15.75">
      <c r="A85" s="263">
        <v>20</v>
      </c>
      <c r="B85" t="s">
        <v>759</v>
      </c>
      <c r="C85" t="s">
        <v>322</v>
      </c>
      <c r="D85" s="4" t="s">
        <v>79</v>
      </c>
      <c r="E85" s="4">
        <v>2007</v>
      </c>
      <c r="F85" s="8">
        <v>0.02193287037037037</v>
      </c>
      <c r="G85" s="4">
        <v>20</v>
      </c>
      <c r="H85" s="24">
        <v>24.37</v>
      </c>
      <c r="I85" s="264">
        <f>200-F85/F$66*100</f>
        <v>24.37442075996293</v>
      </c>
    </row>
    <row r="86" spans="1:9" ht="15.75">
      <c r="A86" s="263">
        <v>21</v>
      </c>
      <c r="B86" t="s">
        <v>754</v>
      </c>
      <c r="C86" t="s">
        <v>344</v>
      </c>
      <c r="D86" s="4" t="s">
        <v>52</v>
      </c>
      <c r="E86" s="4">
        <v>2007</v>
      </c>
      <c r="F86" s="8">
        <v>0.02560185185185185</v>
      </c>
      <c r="G86" s="4">
        <v>21</v>
      </c>
      <c r="H86" s="24">
        <v>0</v>
      </c>
      <c r="I86" s="264">
        <v>0</v>
      </c>
    </row>
    <row r="87" spans="1:9" ht="15.75">
      <c r="A87" s="263">
        <v>22</v>
      </c>
      <c r="B87" t="s">
        <v>1050</v>
      </c>
      <c r="C87" t="s">
        <v>740</v>
      </c>
      <c r="D87" s="4" t="s">
        <v>79</v>
      </c>
      <c r="E87" s="4">
        <v>2005</v>
      </c>
      <c r="F87" s="8">
        <v>0.026805555555555555</v>
      </c>
      <c r="G87" s="359" t="s">
        <v>729</v>
      </c>
      <c r="H87" s="24">
        <v>0</v>
      </c>
      <c r="I87" s="264">
        <v>0</v>
      </c>
    </row>
    <row r="88" spans="1:9" ht="15.75">
      <c r="A88" s="263">
        <v>23</v>
      </c>
      <c r="B88" t="s">
        <v>743</v>
      </c>
      <c r="C88" t="s">
        <v>344</v>
      </c>
      <c r="D88" s="4" t="s">
        <v>18</v>
      </c>
      <c r="E88" s="4">
        <v>2007</v>
      </c>
      <c r="F88" s="8">
        <v>0.028703703703703703</v>
      </c>
      <c r="G88" s="4">
        <v>22</v>
      </c>
      <c r="H88" s="24">
        <v>0</v>
      </c>
      <c r="I88" s="264">
        <v>0</v>
      </c>
    </row>
    <row r="89" spans="1:9" ht="15.75">
      <c r="A89" s="263">
        <v>24</v>
      </c>
      <c r="B89" t="s">
        <v>1051</v>
      </c>
      <c r="C89" t="s">
        <v>330</v>
      </c>
      <c r="E89" s="4">
        <v>2009</v>
      </c>
      <c r="F89" s="8">
        <v>0.028784722222222225</v>
      </c>
      <c r="G89" s="4">
        <v>23</v>
      </c>
      <c r="H89" s="24">
        <v>0</v>
      </c>
      <c r="I89" s="264">
        <v>0</v>
      </c>
    </row>
    <row r="90" spans="1:9" ht="15.75">
      <c r="A90" s="263">
        <v>25</v>
      </c>
      <c r="B90" t="s">
        <v>1052</v>
      </c>
      <c r="C90" t="s">
        <v>376</v>
      </c>
      <c r="E90" s="4">
        <v>2009</v>
      </c>
      <c r="F90" s="8">
        <v>0.02990740740740741</v>
      </c>
      <c r="G90" s="4">
        <v>24</v>
      </c>
      <c r="H90" s="24">
        <v>0</v>
      </c>
      <c r="I90" s="264">
        <v>0</v>
      </c>
    </row>
    <row r="91" spans="1:9" ht="15.75">
      <c r="A91" s="263">
        <v>26</v>
      </c>
      <c r="B91" t="s">
        <v>1053</v>
      </c>
      <c r="C91" t="s">
        <v>330</v>
      </c>
      <c r="E91" s="4">
        <v>2009</v>
      </c>
      <c r="F91" s="8">
        <v>0.03071759259259259</v>
      </c>
      <c r="G91" s="4">
        <v>25</v>
      </c>
      <c r="H91" s="24">
        <v>0</v>
      </c>
      <c r="I91" s="264">
        <v>0</v>
      </c>
    </row>
    <row r="92" spans="1:9" ht="15.75">
      <c r="A92" s="263">
        <v>27</v>
      </c>
      <c r="B92" t="s">
        <v>751</v>
      </c>
      <c r="C92" t="s">
        <v>740</v>
      </c>
      <c r="D92" s="4" t="s">
        <v>79</v>
      </c>
      <c r="E92" s="4">
        <v>2006</v>
      </c>
      <c r="F92" s="8">
        <v>0.03141203703703704</v>
      </c>
      <c r="G92" s="4">
        <v>26</v>
      </c>
      <c r="H92" s="24">
        <v>0</v>
      </c>
      <c r="I92" s="264">
        <v>0</v>
      </c>
    </row>
    <row r="93" spans="1:9" ht="15.75">
      <c r="A93" s="263">
        <v>28</v>
      </c>
      <c r="B93" t="s">
        <v>1054</v>
      </c>
      <c r="C93" t="s">
        <v>1055</v>
      </c>
      <c r="D93" s="4" t="s">
        <v>79</v>
      </c>
      <c r="E93" s="4">
        <v>2008</v>
      </c>
      <c r="F93" s="8">
        <v>0.03144675925925926</v>
      </c>
      <c r="G93" s="4">
        <v>27</v>
      </c>
      <c r="H93" s="24">
        <v>0</v>
      </c>
      <c r="I93" s="264">
        <v>0</v>
      </c>
    </row>
    <row r="94" spans="1:9" ht="15.75">
      <c r="A94" s="263">
        <v>29</v>
      </c>
      <c r="B94" t="s">
        <v>758</v>
      </c>
      <c r="C94" t="s">
        <v>376</v>
      </c>
      <c r="D94" s="4" t="s">
        <v>52</v>
      </c>
      <c r="E94" s="4">
        <v>2006</v>
      </c>
      <c r="F94" s="8">
        <v>0.03149305555555556</v>
      </c>
      <c r="G94" s="4">
        <v>28</v>
      </c>
      <c r="H94" s="24">
        <v>0</v>
      </c>
      <c r="I94" s="264">
        <v>0</v>
      </c>
    </row>
    <row r="95" spans="1:9" ht="15.75">
      <c r="A95" s="263">
        <v>30</v>
      </c>
      <c r="B95" t="s">
        <v>756</v>
      </c>
      <c r="C95" t="s">
        <v>511</v>
      </c>
      <c r="D95" s="4" t="s">
        <v>79</v>
      </c>
      <c r="E95" s="4">
        <v>2006</v>
      </c>
      <c r="F95" s="8">
        <v>0.03292824074074074</v>
      </c>
      <c r="G95" s="4">
        <v>29</v>
      </c>
      <c r="H95" s="24">
        <v>0</v>
      </c>
      <c r="I95" s="264">
        <v>0</v>
      </c>
    </row>
    <row r="96" spans="1:9" ht="15.75">
      <c r="A96" s="263">
        <v>31</v>
      </c>
      <c r="B96" t="s">
        <v>1056</v>
      </c>
      <c r="C96" t="s">
        <v>322</v>
      </c>
      <c r="D96" s="4" t="s">
        <v>79</v>
      </c>
      <c r="E96" s="4">
        <v>2007</v>
      </c>
      <c r="F96" s="8">
        <v>0.03412037037037037</v>
      </c>
      <c r="G96" s="4">
        <v>30</v>
      </c>
      <c r="H96" s="24">
        <v>0</v>
      </c>
      <c r="I96" s="264">
        <v>0</v>
      </c>
    </row>
    <row r="97" spans="1:9" ht="15.75">
      <c r="A97" s="263">
        <v>32</v>
      </c>
      <c r="B97" t="s">
        <v>1057</v>
      </c>
      <c r="C97" t="s">
        <v>322</v>
      </c>
      <c r="D97" s="4" t="s">
        <v>79</v>
      </c>
      <c r="E97" s="4">
        <v>2008</v>
      </c>
      <c r="F97" s="8">
        <v>0.035694444444444445</v>
      </c>
      <c r="G97" s="4">
        <v>31</v>
      </c>
      <c r="H97" s="24">
        <v>0</v>
      </c>
      <c r="I97" s="264">
        <v>0</v>
      </c>
    </row>
    <row r="98" spans="1:9" ht="15.75">
      <c r="A98" s="263">
        <v>33</v>
      </c>
      <c r="B98" t="s">
        <v>1058</v>
      </c>
      <c r="C98" t="s">
        <v>344</v>
      </c>
      <c r="D98" s="4" t="s">
        <v>79</v>
      </c>
      <c r="E98" s="4">
        <v>2008</v>
      </c>
      <c r="F98" s="8">
        <v>0.035833333333333335</v>
      </c>
      <c r="G98" s="4">
        <v>32</v>
      </c>
      <c r="H98" s="24">
        <v>0</v>
      </c>
      <c r="I98" s="264">
        <v>0</v>
      </c>
    </row>
    <row r="99" spans="1:9" ht="15.75">
      <c r="A99" s="263">
        <v>34</v>
      </c>
      <c r="B99" t="s">
        <v>764</v>
      </c>
      <c r="C99" t="s">
        <v>344</v>
      </c>
      <c r="D99" s="4" t="s">
        <v>52</v>
      </c>
      <c r="E99" s="4">
        <v>2006</v>
      </c>
      <c r="F99" s="8">
        <v>0.035868055555555556</v>
      </c>
      <c r="G99" s="4">
        <v>33</v>
      </c>
      <c r="H99" s="24">
        <v>0</v>
      </c>
      <c r="I99" s="264">
        <v>0</v>
      </c>
    </row>
    <row r="100" spans="1:9" ht="15.75">
      <c r="A100" s="263">
        <v>35</v>
      </c>
      <c r="B100" t="s">
        <v>1059</v>
      </c>
      <c r="C100" t="s">
        <v>376</v>
      </c>
      <c r="E100" s="4">
        <v>2008</v>
      </c>
      <c r="F100" s="8">
        <v>0.037442129629629624</v>
      </c>
      <c r="G100" s="4">
        <v>34</v>
      </c>
      <c r="H100" s="24">
        <v>0</v>
      </c>
      <c r="I100" s="264">
        <v>0</v>
      </c>
    </row>
    <row r="101" spans="1:9" ht="15.75">
      <c r="A101" s="263">
        <v>36</v>
      </c>
      <c r="B101" t="s">
        <v>1060</v>
      </c>
      <c r="C101" t="s">
        <v>376</v>
      </c>
      <c r="E101" s="4">
        <v>2008</v>
      </c>
      <c r="F101" s="8">
        <v>0.0421412037037037</v>
      </c>
      <c r="G101" s="4">
        <v>35</v>
      </c>
      <c r="H101" s="24">
        <v>0</v>
      </c>
      <c r="I101" s="264">
        <v>0</v>
      </c>
    </row>
    <row r="102" spans="1:9" ht="15.75">
      <c r="A102" s="263">
        <v>37</v>
      </c>
      <c r="B102" t="s">
        <v>762</v>
      </c>
      <c r="C102" t="s">
        <v>344</v>
      </c>
      <c r="D102" s="4" t="s">
        <v>52</v>
      </c>
      <c r="E102" s="4">
        <v>2006</v>
      </c>
      <c r="F102" s="8">
        <v>0.04332175925925926</v>
      </c>
      <c r="G102" s="4">
        <v>36</v>
      </c>
      <c r="H102" s="24">
        <v>0</v>
      </c>
      <c r="I102" s="264">
        <v>0</v>
      </c>
    </row>
    <row r="103" spans="1:9" ht="15.75">
      <c r="A103" s="263">
        <v>38</v>
      </c>
      <c r="B103" t="s">
        <v>768</v>
      </c>
      <c r="C103" t="s">
        <v>344</v>
      </c>
      <c r="D103" s="4" t="s">
        <v>79</v>
      </c>
      <c r="E103" s="4">
        <v>2006</v>
      </c>
      <c r="F103" s="8">
        <v>0.04627314814814815</v>
      </c>
      <c r="G103" s="4">
        <v>37</v>
      </c>
      <c r="H103" s="24">
        <v>0</v>
      </c>
      <c r="I103" s="264">
        <v>0</v>
      </c>
    </row>
    <row r="104" spans="1:9" ht="15.75">
      <c r="A104" s="263">
        <v>39</v>
      </c>
      <c r="B104" t="s">
        <v>1061</v>
      </c>
      <c r="C104" t="s">
        <v>376</v>
      </c>
      <c r="E104" s="4">
        <v>2009</v>
      </c>
      <c r="F104" s="8">
        <v>0.05689814814814815</v>
      </c>
      <c r="G104" s="4">
        <v>38</v>
      </c>
      <c r="H104" s="24">
        <v>0</v>
      </c>
      <c r="I104" s="264">
        <v>0</v>
      </c>
    </row>
    <row r="105" spans="1:9" ht="15.75">
      <c r="A105" s="263">
        <v>40</v>
      </c>
      <c r="B105" t="s">
        <v>1062</v>
      </c>
      <c r="C105" t="s">
        <v>376</v>
      </c>
      <c r="E105" s="4">
        <v>2008</v>
      </c>
      <c r="F105" s="8">
        <v>0.05828703703703703</v>
      </c>
      <c r="G105" s="4">
        <v>39</v>
      </c>
      <c r="H105" s="24">
        <v>0</v>
      </c>
      <c r="I105" s="264">
        <v>0</v>
      </c>
    </row>
    <row r="106" spans="1:9" ht="15.75">
      <c r="A106" s="263">
        <v>41</v>
      </c>
      <c r="B106" t="s">
        <v>1063</v>
      </c>
      <c r="C106" t="s">
        <v>322</v>
      </c>
      <c r="D106" s="4" t="s">
        <v>79</v>
      </c>
      <c r="E106" s="4">
        <v>2009</v>
      </c>
      <c r="F106" s="8">
        <v>0.05976851851851852</v>
      </c>
      <c r="G106" s="4">
        <v>40</v>
      </c>
      <c r="H106" s="24">
        <v>0</v>
      </c>
      <c r="I106" s="264">
        <v>0</v>
      </c>
    </row>
    <row r="107" spans="1:9" ht="15.75">
      <c r="A107" s="263">
        <v>42</v>
      </c>
      <c r="B107" t="s">
        <v>1064</v>
      </c>
      <c r="C107" t="s">
        <v>376</v>
      </c>
      <c r="E107" s="4">
        <v>2009</v>
      </c>
      <c r="F107" s="8">
        <v>0.06094907407407407</v>
      </c>
      <c r="G107" s="4">
        <v>41</v>
      </c>
      <c r="H107" s="24">
        <v>0</v>
      </c>
      <c r="I107" s="264">
        <v>0</v>
      </c>
    </row>
    <row r="108" spans="1:9" ht="15.75">
      <c r="A108" s="263">
        <v>43</v>
      </c>
      <c r="B108" t="s">
        <v>1065</v>
      </c>
      <c r="C108" t="s">
        <v>330</v>
      </c>
      <c r="E108" s="4">
        <v>2009</v>
      </c>
      <c r="F108" s="4" t="s">
        <v>29</v>
      </c>
      <c r="G108" s="4" t="s">
        <v>29</v>
      </c>
      <c r="H108" s="24">
        <v>0</v>
      </c>
      <c r="I108" s="264">
        <v>0</v>
      </c>
    </row>
    <row r="109" spans="1:8" ht="15">
      <c r="A109" s="4"/>
      <c r="H109"/>
    </row>
    <row r="110" spans="1:8" ht="15.75">
      <c r="A110" s="261" t="s">
        <v>1066</v>
      </c>
      <c r="B110" t="s">
        <v>1042</v>
      </c>
      <c r="H110"/>
    </row>
    <row r="111" spans="1:9" ht="15.75">
      <c r="A111" s="263">
        <v>1</v>
      </c>
      <c r="B111" t="s">
        <v>74</v>
      </c>
      <c r="C111" t="s">
        <v>322</v>
      </c>
      <c r="D111" s="4" t="s">
        <v>9</v>
      </c>
      <c r="E111" s="4">
        <v>2004</v>
      </c>
      <c r="F111" s="8">
        <v>0.021400462962962965</v>
      </c>
      <c r="G111" s="4">
        <v>1</v>
      </c>
      <c r="H111" s="24">
        <v>100</v>
      </c>
      <c r="I111" s="264">
        <f>200-F111/F$111*100</f>
        <v>100</v>
      </c>
    </row>
    <row r="112" spans="1:9" ht="15.75">
      <c r="A112" s="263">
        <v>2</v>
      </c>
      <c r="B112" t="s">
        <v>771</v>
      </c>
      <c r="C112" t="s">
        <v>1025</v>
      </c>
      <c r="D112" s="4" t="s">
        <v>21</v>
      </c>
      <c r="E112" s="4">
        <v>2004</v>
      </c>
      <c r="F112" s="8">
        <v>0.021435185185185186</v>
      </c>
      <c r="G112" s="4">
        <v>2</v>
      </c>
      <c r="H112" s="24">
        <v>99.84</v>
      </c>
      <c r="I112" s="264">
        <f aca="true" t="shared" si="2" ref="I112:I134">200-F112/F$111*100</f>
        <v>99.83775013520824</v>
      </c>
    </row>
    <row r="113" spans="1:9" ht="15.75">
      <c r="A113" s="263">
        <v>3</v>
      </c>
      <c r="B113" t="s">
        <v>68</v>
      </c>
      <c r="C113" t="s">
        <v>1025</v>
      </c>
      <c r="D113" s="4" t="s">
        <v>9</v>
      </c>
      <c r="E113" s="4">
        <v>2004</v>
      </c>
      <c r="F113" s="8">
        <v>0.022060185185185183</v>
      </c>
      <c r="G113" s="4">
        <v>3</v>
      </c>
      <c r="H113" s="24">
        <v>96.92</v>
      </c>
      <c r="I113" s="264">
        <f t="shared" si="2"/>
        <v>96.9172525689562</v>
      </c>
    </row>
    <row r="114" spans="1:9" ht="15.75">
      <c r="A114" s="263">
        <v>4</v>
      </c>
      <c r="B114" t="s">
        <v>83</v>
      </c>
      <c r="C114" t="s">
        <v>330</v>
      </c>
      <c r="D114" s="4" t="s">
        <v>9</v>
      </c>
      <c r="E114" s="4">
        <v>2004</v>
      </c>
      <c r="F114" s="8">
        <v>0.022372685185185186</v>
      </c>
      <c r="G114" s="4">
        <v>4</v>
      </c>
      <c r="H114" s="24">
        <v>95.46</v>
      </c>
      <c r="I114" s="264">
        <f t="shared" si="2"/>
        <v>95.45700378583018</v>
      </c>
    </row>
    <row r="115" spans="1:9" ht="15.75">
      <c r="A115" s="263">
        <v>5</v>
      </c>
      <c r="B115" t="s">
        <v>71</v>
      </c>
      <c r="C115" t="s">
        <v>376</v>
      </c>
      <c r="D115" s="4" t="s">
        <v>9</v>
      </c>
      <c r="E115" s="4">
        <v>2004</v>
      </c>
      <c r="F115" s="8">
        <v>0.02269675925925926</v>
      </c>
      <c r="G115" s="4">
        <v>5</v>
      </c>
      <c r="H115" s="24">
        <v>93.94</v>
      </c>
      <c r="I115" s="264">
        <f t="shared" si="2"/>
        <v>93.94267171444024</v>
      </c>
    </row>
    <row r="116" spans="1:9" ht="15.75">
      <c r="A116" s="263">
        <v>6</v>
      </c>
      <c r="B116" t="s">
        <v>66</v>
      </c>
      <c r="C116" t="s">
        <v>740</v>
      </c>
      <c r="D116" s="4" t="s">
        <v>21</v>
      </c>
      <c r="E116" s="4">
        <v>2004</v>
      </c>
      <c r="F116" s="8">
        <v>0.02273148148148148</v>
      </c>
      <c r="G116" s="4">
        <v>6</v>
      </c>
      <c r="H116" s="24">
        <v>93.78</v>
      </c>
      <c r="I116" s="264">
        <f t="shared" si="2"/>
        <v>93.78042184964848</v>
      </c>
    </row>
    <row r="117" spans="1:9" ht="15.75">
      <c r="A117" s="263">
        <v>7</v>
      </c>
      <c r="B117" t="s">
        <v>72</v>
      </c>
      <c r="C117" t="s">
        <v>732</v>
      </c>
      <c r="D117" s="4" t="s">
        <v>9</v>
      </c>
      <c r="E117" s="4">
        <v>2004</v>
      </c>
      <c r="F117" s="8">
        <v>0.02351851851851852</v>
      </c>
      <c r="G117" s="4">
        <v>7</v>
      </c>
      <c r="H117" s="24">
        <v>90.1</v>
      </c>
      <c r="I117" s="264">
        <f t="shared" si="2"/>
        <v>90.10275824770146</v>
      </c>
    </row>
    <row r="118" spans="1:9" ht="15.75">
      <c r="A118" s="263">
        <v>8</v>
      </c>
      <c r="B118" t="s">
        <v>73</v>
      </c>
      <c r="C118" t="s">
        <v>322</v>
      </c>
      <c r="D118" s="4" t="s">
        <v>21</v>
      </c>
      <c r="E118" s="4">
        <v>2005</v>
      </c>
      <c r="F118" s="8">
        <v>0.023680555555555555</v>
      </c>
      <c r="G118" s="4">
        <v>8</v>
      </c>
      <c r="H118" s="24">
        <v>89.35</v>
      </c>
      <c r="I118" s="264">
        <f t="shared" si="2"/>
        <v>89.34559221200651</v>
      </c>
    </row>
    <row r="119" spans="1:9" ht="15.75">
      <c r="A119" s="263">
        <v>9</v>
      </c>
      <c r="B119" t="s">
        <v>76</v>
      </c>
      <c r="C119" t="s">
        <v>732</v>
      </c>
      <c r="D119" s="4" t="s">
        <v>9</v>
      </c>
      <c r="E119" s="4">
        <v>2004</v>
      </c>
      <c r="F119" s="8">
        <v>0.024131944444444445</v>
      </c>
      <c r="G119" s="4">
        <v>9</v>
      </c>
      <c r="H119" s="24">
        <v>87.24</v>
      </c>
      <c r="I119" s="264">
        <f t="shared" si="2"/>
        <v>87.23634396971336</v>
      </c>
    </row>
    <row r="120" spans="1:9" ht="15.75">
      <c r="A120" s="263">
        <v>10</v>
      </c>
      <c r="B120" t="s">
        <v>75</v>
      </c>
      <c r="C120" t="s">
        <v>322</v>
      </c>
      <c r="D120" s="4" t="s">
        <v>9</v>
      </c>
      <c r="E120" s="4">
        <v>2005</v>
      </c>
      <c r="F120" s="8">
        <v>0.024351851851851857</v>
      </c>
      <c r="G120" s="4">
        <v>10</v>
      </c>
      <c r="H120" s="24">
        <v>86.21</v>
      </c>
      <c r="I120" s="264">
        <f t="shared" si="2"/>
        <v>86.20876149269874</v>
      </c>
    </row>
    <row r="121" spans="1:9" ht="15.75">
      <c r="A121" s="263">
        <v>11</v>
      </c>
      <c r="B121" t="s">
        <v>1067</v>
      </c>
      <c r="C121" t="s">
        <v>1025</v>
      </c>
      <c r="D121" s="4" t="s">
        <v>21</v>
      </c>
      <c r="E121" s="4">
        <v>2005</v>
      </c>
      <c r="F121" s="8">
        <v>0.024641203703703703</v>
      </c>
      <c r="G121" s="4">
        <v>11</v>
      </c>
      <c r="H121" s="24">
        <v>84.86</v>
      </c>
      <c r="I121" s="264">
        <f t="shared" si="2"/>
        <v>84.85667928610061</v>
      </c>
    </row>
    <row r="122" spans="1:9" ht="15.75">
      <c r="A122" s="263">
        <v>12</v>
      </c>
      <c r="B122" t="s">
        <v>77</v>
      </c>
      <c r="C122" t="s">
        <v>740</v>
      </c>
      <c r="D122" s="4" t="s">
        <v>9</v>
      </c>
      <c r="E122" s="4">
        <v>2004</v>
      </c>
      <c r="F122" s="8">
        <v>0.0250462962962963</v>
      </c>
      <c r="G122" s="4">
        <v>12</v>
      </c>
      <c r="H122" s="24">
        <v>82.96</v>
      </c>
      <c r="I122" s="264">
        <f t="shared" si="2"/>
        <v>82.96376419686318</v>
      </c>
    </row>
    <row r="123" spans="1:9" ht="15.75">
      <c r="A123" s="263">
        <v>13</v>
      </c>
      <c r="B123" t="s">
        <v>775</v>
      </c>
      <c r="C123" t="s">
        <v>1025</v>
      </c>
      <c r="D123" s="4" t="s">
        <v>20</v>
      </c>
      <c r="E123" s="4">
        <v>2004</v>
      </c>
      <c r="F123" s="8">
        <v>0.027615740740740743</v>
      </c>
      <c r="G123" s="4">
        <v>13</v>
      </c>
      <c r="H123" s="24">
        <v>70.96</v>
      </c>
      <c r="I123" s="264">
        <f t="shared" si="2"/>
        <v>70.95727420227149</v>
      </c>
    </row>
    <row r="124" spans="1:9" ht="15.75">
      <c r="A124" s="263">
        <v>14</v>
      </c>
      <c r="B124" t="s">
        <v>780</v>
      </c>
      <c r="C124" t="s">
        <v>330</v>
      </c>
      <c r="D124" s="4" t="s">
        <v>18</v>
      </c>
      <c r="E124" s="4">
        <v>2004</v>
      </c>
      <c r="F124" s="8">
        <v>0.027824074074074074</v>
      </c>
      <c r="G124" s="4">
        <v>14</v>
      </c>
      <c r="H124" s="24">
        <v>69.98</v>
      </c>
      <c r="I124" s="264">
        <f t="shared" si="2"/>
        <v>69.98377501352084</v>
      </c>
    </row>
    <row r="125" spans="1:9" ht="15.75">
      <c r="A125" s="263">
        <v>15</v>
      </c>
      <c r="B125" t="s">
        <v>81</v>
      </c>
      <c r="C125" t="s">
        <v>322</v>
      </c>
      <c r="D125" s="4" t="s">
        <v>21</v>
      </c>
      <c r="E125" s="4">
        <v>2005</v>
      </c>
      <c r="F125" s="8">
        <v>0.027905092592592592</v>
      </c>
      <c r="G125" s="4">
        <v>15</v>
      </c>
      <c r="H125" s="24">
        <v>69.61</v>
      </c>
      <c r="I125" s="264">
        <f t="shared" si="2"/>
        <v>69.60519199567335</v>
      </c>
    </row>
    <row r="126" spans="1:9" ht="15.75">
      <c r="A126" s="263">
        <v>16</v>
      </c>
      <c r="B126" t="s">
        <v>778</v>
      </c>
      <c r="C126" t="s">
        <v>376</v>
      </c>
      <c r="E126" s="4">
        <v>2004</v>
      </c>
      <c r="F126" s="8">
        <v>0.030925925925925926</v>
      </c>
      <c r="G126" s="4">
        <v>16</v>
      </c>
      <c r="H126" s="24">
        <v>55.49</v>
      </c>
      <c r="I126" s="264">
        <f t="shared" si="2"/>
        <v>55.48945375878856</v>
      </c>
    </row>
    <row r="127" spans="1:9" ht="15.75">
      <c r="A127" s="263">
        <v>17</v>
      </c>
      <c r="B127" t="s">
        <v>773</v>
      </c>
      <c r="C127" t="s">
        <v>511</v>
      </c>
      <c r="D127" s="4" t="s">
        <v>20</v>
      </c>
      <c r="E127" s="4">
        <v>2004</v>
      </c>
      <c r="F127" s="8">
        <v>0.03201388888888889</v>
      </c>
      <c r="G127" s="4">
        <v>17</v>
      </c>
      <c r="H127" s="24">
        <v>50.41</v>
      </c>
      <c r="I127" s="264">
        <f t="shared" si="2"/>
        <v>50.40562466197946</v>
      </c>
    </row>
    <row r="128" spans="1:9" ht="15.75">
      <c r="A128" s="263">
        <v>18</v>
      </c>
      <c r="B128" t="s">
        <v>785</v>
      </c>
      <c r="C128" t="s">
        <v>376</v>
      </c>
      <c r="D128" s="4" t="s">
        <v>52</v>
      </c>
      <c r="E128" s="4">
        <v>2004</v>
      </c>
      <c r="F128" s="8">
        <v>0.03284722222222222</v>
      </c>
      <c r="G128" s="4">
        <v>18</v>
      </c>
      <c r="H128" s="24">
        <v>46.51</v>
      </c>
      <c r="I128" s="264">
        <f t="shared" si="2"/>
        <v>46.51162790697677</v>
      </c>
    </row>
    <row r="129" spans="1:9" ht="15.75">
      <c r="A129" s="263">
        <v>19</v>
      </c>
      <c r="B129" t="s">
        <v>781</v>
      </c>
      <c r="C129" t="s">
        <v>1025</v>
      </c>
      <c r="D129" s="4" t="s">
        <v>18</v>
      </c>
      <c r="E129" s="4">
        <v>2005</v>
      </c>
      <c r="F129" s="8">
        <v>0.03339120370370371</v>
      </c>
      <c r="G129" s="4">
        <v>19</v>
      </c>
      <c r="H129" s="24">
        <v>43.97</v>
      </c>
      <c r="I129" s="264">
        <f t="shared" si="2"/>
        <v>43.96971335857219</v>
      </c>
    </row>
    <row r="130" spans="1:9" ht="15.75">
      <c r="A130" s="263">
        <v>20</v>
      </c>
      <c r="B130" t="s">
        <v>776</v>
      </c>
      <c r="C130" t="s">
        <v>1025</v>
      </c>
      <c r="D130" s="4" t="s">
        <v>79</v>
      </c>
      <c r="E130" s="4">
        <v>2004</v>
      </c>
      <c r="F130" s="8">
        <v>0.035381944444444445</v>
      </c>
      <c r="G130" s="4">
        <v>20</v>
      </c>
      <c r="H130" s="24">
        <v>34.67</v>
      </c>
      <c r="I130" s="264">
        <f t="shared" si="2"/>
        <v>34.667387777176856</v>
      </c>
    </row>
    <row r="131" spans="1:9" ht="15.75">
      <c r="A131" s="263">
        <v>21</v>
      </c>
      <c r="B131" t="s">
        <v>782</v>
      </c>
      <c r="C131" t="s">
        <v>344</v>
      </c>
      <c r="D131" s="4" t="s">
        <v>21</v>
      </c>
      <c r="E131" s="4">
        <v>2004</v>
      </c>
      <c r="F131" s="8">
        <v>0.038969907407407404</v>
      </c>
      <c r="G131" s="4">
        <v>21</v>
      </c>
      <c r="H131" s="24">
        <v>17.9</v>
      </c>
      <c r="I131" s="264">
        <f t="shared" si="2"/>
        <v>17.90156841535969</v>
      </c>
    </row>
    <row r="132" spans="1:9" ht="15.75">
      <c r="A132" s="263">
        <v>22</v>
      </c>
      <c r="B132" t="s">
        <v>783</v>
      </c>
      <c r="C132" t="s">
        <v>344</v>
      </c>
      <c r="D132" s="4" t="s">
        <v>18</v>
      </c>
      <c r="E132" s="4">
        <v>2004</v>
      </c>
      <c r="F132" s="8">
        <v>0.04449074074074074</v>
      </c>
      <c r="G132" s="4">
        <v>22</v>
      </c>
      <c r="H132" s="24">
        <v>0</v>
      </c>
      <c r="I132" s="264">
        <v>0</v>
      </c>
    </row>
    <row r="133" spans="1:9" ht="15.75">
      <c r="A133" s="263">
        <v>23</v>
      </c>
      <c r="B133" t="s">
        <v>1068</v>
      </c>
      <c r="C133" t="s">
        <v>344</v>
      </c>
      <c r="E133" s="4">
        <v>2005</v>
      </c>
      <c r="F133" s="8">
        <v>0.05081018518518519</v>
      </c>
      <c r="G133" s="4">
        <v>23</v>
      </c>
      <c r="H133" s="24">
        <v>0</v>
      </c>
      <c r="I133" s="264">
        <v>0</v>
      </c>
    </row>
    <row r="134" spans="1:9" ht="15.75">
      <c r="A134" s="263">
        <v>24</v>
      </c>
      <c r="B134" t="s">
        <v>787</v>
      </c>
      <c r="C134" t="s">
        <v>344</v>
      </c>
      <c r="D134" s="4" t="s">
        <v>52</v>
      </c>
      <c r="E134" s="4">
        <v>2005</v>
      </c>
      <c r="F134" s="8">
        <v>0.052175925925925924</v>
      </c>
      <c r="G134" s="4">
        <v>24</v>
      </c>
      <c r="H134" s="24">
        <v>0</v>
      </c>
      <c r="I134" s="264">
        <v>0</v>
      </c>
    </row>
    <row r="135" spans="1:9" ht="15.75">
      <c r="A135" s="263">
        <v>25</v>
      </c>
      <c r="B135" t="s">
        <v>80</v>
      </c>
      <c r="C135" t="s">
        <v>511</v>
      </c>
      <c r="D135" s="4" t="s">
        <v>21</v>
      </c>
      <c r="E135" s="4">
        <v>2005</v>
      </c>
      <c r="F135" s="4" t="s">
        <v>29</v>
      </c>
      <c r="G135" s="4" t="s">
        <v>29</v>
      </c>
      <c r="H135" s="24">
        <v>0</v>
      </c>
      <c r="I135" s="264">
        <v>0</v>
      </c>
    </row>
    <row r="136" spans="1:9" ht="15.75">
      <c r="A136" s="263">
        <v>26</v>
      </c>
      <c r="B136" t="s">
        <v>1069</v>
      </c>
      <c r="C136" t="s">
        <v>330</v>
      </c>
      <c r="D136" s="4" t="s">
        <v>79</v>
      </c>
      <c r="E136" s="4">
        <v>2005</v>
      </c>
      <c r="F136" s="4" t="s">
        <v>29</v>
      </c>
      <c r="G136" s="4" t="s">
        <v>29</v>
      </c>
      <c r="H136" s="24">
        <v>0</v>
      </c>
      <c r="I136" s="264">
        <v>0</v>
      </c>
    </row>
    <row r="137" spans="1:9" ht="15.75">
      <c r="A137" s="263">
        <v>27</v>
      </c>
      <c r="B137" t="s">
        <v>1070</v>
      </c>
      <c r="C137" t="s">
        <v>515</v>
      </c>
      <c r="D137" s="4" t="s">
        <v>18</v>
      </c>
      <c r="E137" s="4">
        <v>2004</v>
      </c>
      <c r="F137" s="4" t="s">
        <v>29</v>
      </c>
      <c r="G137" s="4" t="s">
        <v>29</v>
      </c>
      <c r="H137" s="24">
        <v>0</v>
      </c>
      <c r="I137" s="264">
        <v>0</v>
      </c>
    </row>
    <row r="138" spans="1:9" ht="15.75">
      <c r="A138" s="263">
        <v>28</v>
      </c>
      <c r="B138" t="s">
        <v>82</v>
      </c>
      <c r="C138" t="s">
        <v>740</v>
      </c>
      <c r="D138" s="4" t="s">
        <v>21</v>
      </c>
      <c r="E138" s="4">
        <v>2004</v>
      </c>
      <c r="F138" s="4" t="s">
        <v>29</v>
      </c>
      <c r="G138" s="4" t="s">
        <v>29</v>
      </c>
      <c r="H138" s="24">
        <v>0</v>
      </c>
      <c r="I138" s="264">
        <v>0</v>
      </c>
    </row>
    <row r="139" spans="1:8" ht="15">
      <c r="A139" s="4"/>
      <c r="H139"/>
    </row>
    <row r="140" spans="1:8" ht="15.75">
      <c r="A140" s="261" t="s">
        <v>1071</v>
      </c>
      <c r="B140" t="s">
        <v>1043</v>
      </c>
      <c r="H140"/>
    </row>
    <row r="141" spans="1:9" ht="15.75">
      <c r="A141" s="263">
        <v>1</v>
      </c>
      <c r="B141" t="s">
        <v>92</v>
      </c>
      <c r="C141" t="s">
        <v>732</v>
      </c>
      <c r="D141" s="4" t="s">
        <v>33</v>
      </c>
      <c r="E141" s="4">
        <v>2003</v>
      </c>
      <c r="F141" s="8">
        <v>0.025358796296296296</v>
      </c>
      <c r="G141" s="4">
        <v>1</v>
      </c>
      <c r="H141" s="24">
        <v>100</v>
      </c>
      <c r="I141" s="264">
        <f>200-F141/F$141*100</f>
        <v>100</v>
      </c>
    </row>
    <row r="142" spans="1:9" ht="15.75">
      <c r="A142" s="263">
        <v>2</v>
      </c>
      <c r="B142" t="s">
        <v>97</v>
      </c>
      <c r="C142" t="s">
        <v>732</v>
      </c>
      <c r="D142" s="4" t="s">
        <v>33</v>
      </c>
      <c r="E142" s="4">
        <v>2002</v>
      </c>
      <c r="F142" s="8">
        <v>0.027858796296296298</v>
      </c>
      <c r="G142" s="4">
        <v>2</v>
      </c>
      <c r="H142" s="24">
        <v>90.14</v>
      </c>
      <c r="I142" s="264">
        <f aca="true" t="shared" si="3" ref="I142:I156">200-F142/F$141*100</f>
        <v>90.14148790506617</v>
      </c>
    </row>
    <row r="143" spans="1:9" ht="15.75">
      <c r="A143" s="263">
        <v>3</v>
      </c>
      <c r="B143" t="s">
        <v>98</v>
      </c>
      <c r="C143" t="s">
        <v>322</v>
      </c>
      <c r="D143" s="4" t="s">
        <v>33</v>
      </c>
      <c r="E143" s="4">
        <v>2001</v>
      </c>
      <c r="F143" s="8">
        <v>0.02946759259259259</v>
      </c>
      <c r="G143" s="4">
        <v>3</v>
      </c>
      <c r="H143" s="24">
        <v>83.8</v>
      </c>
      <c r="I143" s="264">
        <f t="shared" si="3"/>
        <v>83.79735280693748</v>
      </c>
    </row>
    <row r="144" spans="1:9" ht="15.75">
      <c r="A144" s="263">
        <v>4</v>
      </c>
      <c r="B144" t="s">
        <v>88</v>
      </c>
      <c r="C144" t="s">
        <v>344</v>
      </c>
      <c r="D144" s="4" t="s">
        <v>33</v>
      </c>
      <c r="E144" s="4">
        <v>2002</v>
      </c>
      <c r="F144" s="8">
        <v>0.029618055555555554</v>
      </c>
      <c r="G144" s="4">
        <v>4</v>
      </c>
      <c r="H144" s="24">
        <v>83.2</v>
      </c>
      <c r="I144" s="264">
        <f t="shared" si="3"/>
        <v>83.20401643085349</v>
      </c>
    </row>
    <row r="145" spans="1:9" ht="15.75">
      <c r="A145" s="263">
        <v>5</v>
      </c>
      <c r="B145" t="s">
        <v>87</v>
      </c>
      <c r="C145" t="s">
        <v>322</v>
      </c>
      <c r="D145" s="4" t="s">
        <v>9</v>
      </c>
      <c r="E145" s="4">
        <v>2002</v>
      </c>
      <c r="F145" s="8">
        <v>0.030393518518518518</v>
      </c>
      <c r="G145" s="4">
        <v>5</v>
      </c>
      <c r="H145" s="24">
        <v>80.15</v>
      </c>
      <c r="I145" s="264">
        <f t="shared" si="3"/>
        <v>80.14605203103606</v>
      </c>
    </row>
    <row r="146" spans="1:9" ht="15.75">
      <c r="A146" s="263">
        <v>6</v>
      </c>
      <c r="B146" t="s">
        <v>157</v>
      </c>
      <c r="C146" t="s">
        <v>376</v>
      </c>
      <c r="D146" s="4" t="s">
        <v>9</v>
      </c>
      <c r="E146" s="4">
        <v>2002</v>
      </c>
      <c r="F146" s="8">
        <v>0.033888888888888885</v>
      </c>
      <c r="G146" s="4">
        <v>6</v>
      </c>
      <c r="H146" s="24">
        <v>66.36</v>
      </c>
      <c r="I146" s="264">
        <f t="shared" si="3"/>
        <v>66.36239160200824</v>
      </c>
    </row>
    <row r="147" spans="1:9" ht="15.75">
      <c r="A147" s="263">
        <v>7</v>
      </c>
      <c r="B147" t="s">
        <v>790</v>
      </c>
      <c r="C147" t="s">
        <v>1025</v>
      </c>
      <c r="D147" s="4" t="s">
        <v>20</v>
      </c>
      <c r="E147" s="4">
        <v>2001</v>
      </c>
      <c r="F147" s="8">
        <v>0.034942129629629635</v>
      </c>
      <c r="G147" s="4">
        <v>7</v>
      </c>
      <c r="H147" s="24">
        <v>62.21</v>
      </c>
      <c r="I147" s="264">
        <f t="shared" si="3"/>
        <v>62.20903696942034</v>
      </c>
    </row>
    <row r="148" spans="1:9" ht="15.75">
      <c r="A148" s="263">
        <v>8</v>
      </c>
      <c r="B148" t="s">
        <v>62</v>
      </c>
      <c r="C148" t="s">
        <v>511</v>
      </c>
      <c r="D148" s="4" t="s">
        <v>9</v>
      </c>
      <c r="E148" s="4">
        <v>2003</v>
      </c>
      <c r="F148" s="8">
        <v>0.03774305555555556</v>
      </c>
      <c r="G148" s="4">
        <v>8</v>
      </c>
      <c r="H148" s="24">
        <v>51.16</v>
      </c>
      <c r="I148" s="264">
        <f t="shared" si="3"/>
        <v>51.16385212231859</v>
      </c>
    </row>
    <row r="149" spans="1:9" ht="15.75">
      <c r="A149" s="263">
        <v>9</v>
      </c>
      <c r="B149" t="s">
        <v>64</v>
      </c>
      <c r="C149" t="s">
        <v>330</v>
      </c>
      <c r="D149" s="4" t="s">
        <v>21</v>
      </c>
      <c r="E149" s="4">
        <v>2003</v>
      </c>
      <c r="F149" s="8">
        <v>0.039143518518518515</v>
      </c>
      <c r="G149" s="4">
        <v>9</v>
      </c>
      <c r="H149" s="24">
        <v>45.64</v>
      </c>
      <c r="I149" s="264">
        <f t="shared" si="3"/>
        <v>45.6412596987677</v>
      </c>
    </row>
    <row r="150" spans="1:9" ht="15.75">
      <c r="A150" s="263">
        <v>10</v>
      </c>
      <c r="B150" t="s">
        <v>798</v>
      </c>
      <c r="C150" t="s">
        <v>1025</v>
      </c>
      <c r="D150" s="4" t="s">
        <v>20</v>
      </c>
      <c r="E150" s="4">
        <v>2003</v>
      </c>
      <c r="F150" s="8">
        <v>0.04513888888888889</v>
      </c>
      <c r="G150" s="4">
        <v>10</v>
      </c>
      <c r="H150" s="24">
        <v>22</v>
      </c>
      <c r="I150" s="264">
        <f t="shared" si="3"/>
        <v>21.99908717480602</v>
      </c>
    </row>
    <row r="151" spans="1:9" ht="15.75">
      <c r="A151" s="263">
        <v>11</v>
      </c>
      <c r="B151" t="s">
        <v>793</v>
      </c>
      <c r="C151" t="s">
        <v>344</v>
      </c>
      <c r="D151" s="4" t="s">
        <v>21</v>
      </c>
      <c r="E151" s="4">
        <v>2002</v>
      </c>
      <c r="F151" s="8">
        <v>0.047094907407407405</v>
      </c>
      <c r="G151" s="4">
        <v>11</v>
      </c>
      <c r="H151" s="24">
        <v>14.29</v>
      </c>
      <c r="I151" s="264">
        <f t="shared" si="3"/>
        <v>14.285714285714306</v>
      </c>
    </row>
    <row r="152" spans="1:9" ht="15.75">
      <c r="A152" s="263">
        <v>12</v>
      </c>
      <c r="B152" t="s">
        <v>70</v>
      </c>
      <c r="C152" t="s">
        <v>511</v>
      </c>
      <c r="D152" s="4" t="s">
        <v>9</v>
      </c>
      <c r="E152" s="4">
        <v>2003</v>
      </c>
      <c r="F152" s="8">
        <v>0.04791666666666666</v>
      </c>
      <c r="G152" s="4">
        <v>12</v>
      </c>
      <c r="H152" s="24">
        <v>11.05</v>
      </c>
      <c r="I152" s="264">
        <f t="shared" si="3"/>
        <v>11.045184847101808</v>
      </c>
    </row>
    <row r="153" spans="1:9" ht="15.75">
      <c r="A153" s="263">
        <v>13</v>
      </c>
      <c r="B153" t="s">
        <v>794</v>
      </c>
      <c r="C153" t="s">
        <v>511</v>
      </c>
      <c r="D153" s="4" t="s">
        <v>20</v>
      </c>
      <c r="E153" s="4">
        <v>2002</v>
      </c>
      <c r="F153" s="8">
        <v>0.04929398148148148</v>
      </c>
      <c r="G153" s="4">
        <v>13</v>
      </c>
      <c r="H153" s="24">
        <v>5.61</v>
      </c>
      <c r="I153" s="264">
        <f t="shared" si="3"/>
        <v>5.613874942948428</v>
      </c>
    </row>
    <row r="154" spans="1:9" ht="15.75">
      <c r="A154" s="263">
        <v>14</v>
      </c>
      <c r="B154" t="s">
        <v>149</v>
      </c>
      <c r="C154" t="s">
        <v>511</v>
      </c>
      <c r="D154" s="4" t="s">
        <v>9</v>
      </c>
      <c r="E154" s="4">
        <v>2003</v>
      </c>
      <c r="F154" s="8">
        <v>0.05054398148148148</v>
      </c>
      <c r="G154" s="4">
        <v>14</v>
      </c>
      <c r="H154" s="24">
        <v>0.68</v>
      </c>
      <c r="I154" s="264">
        <f t="shared" si="3"/>
        <v>0.684618895481492</v>
      </c>
    </row>
    <row r="155" spans="1:9" ht="15.75">
      <c r="A155" s="263">
        <v>15</v>
      </c>
      <c r="B155" t="s">
        <v>791</v>
      </c>
      <c r="C155" t="s">
        <v>511</v>
      </c>
      <c r="D155" s="4" t="s">
        <v>20</v>
      </c>
      <c r="E155" s="4">
        <v>2003</v>
      </c>
      <c r="F155" s="8">
        <v>0.059456018518518526</v>
      </c>
      <c r="G155" s="4">
        <v>15</v>
      </c>
      <c r="H155" s="24">
        <v>0</v>
      </c>
      <c r="I155" s="264">
        <v>0</v>
      </c>
    </row>
    <row r="156" spans="1:9" ht="15.75">
      <c r="A156" s="263">
        <v>16</v>
      </c>
      <c r="B156" t="s">
        <v>797</v>
      </c>
      <c r="C156" t="s">
        <v>344</v>
      </c>
      <c r="D156" s="4" t="s">
        <v>79</v>
      </c>
      <c r="E156" s="4">
        <v>2003</v>
      </c>
      <c r="F156" s="8">
        <v>0.06267361111111111</v>
      </c>
      <c r="G156" s="4">
        <v>16</v>
      </c>
      <c r="H156" s="24">
        <v>0</v>
      </c>
      <c r="I156" s="264">
        <v>0</v>
      </c>
    </row>
    <row r="157" spans="1:9" ht="15.75">
      <c r="A157" s="263">
        <v>17</v>
      </c>
      <c r="B157" t="s">
        <v>789</v>
      </c>
      <c r="C157" t="s">
        <v>1025</v>
      </c>
      <c r="D157" s="4" t="s">
        <v>21</v>
      </c>
      <c r="E157" s="4">
        <v>2003</v>
      </c>
      <c r="F157" s="4" t="s">
        <v>29</v>
      </c>
      <c r="G157" s="4" t="s">
        <v>29</v>
      </c>
      <c r="H157" s="24">
        <v>0</v>
      </c>
      <c r="I157" s="264">
        <v>0</v>
      </c>
    </row>
    <row r="158" spans="1:9" ht="15.75">
      <c r="A158" s="263">
        <v>18</v>
      </c>
      <c r="B158" t="s">
        <v>792</v>
      </c>
      <c r="C158" t="s">
        <v>511</v>
      </c>
      <c r="D158" s="4" t="s">
        <v>79</v>
      </c>
      <c r="E158" s="4">
        <v>2003</v>
      </c>
      <c r="F158" s="4" t="s">
        <v>29</v>
      </c>
      <c r="G158" s="4" t="s">
        <v>29</v>
      </c>
      <c r="H158" s="24">
        <v>0</v>
      </c>
      <c r="I158" s="264">
        <v>0</v>
      </c>
    </row>
    <row r="159" spans="1:9" ht="15.75">
      <c r="A159" s="263">
        <v>19</v>
      </c>
      <c r="B159" t="s">
        <v>800</v>
      </c>
      <c r="C159" t="s">
        <v>511</v>
      </c>
      <c r="D159" s="4" t="s">
        <v>79</v>
      </c>
      <c r="E159" s="4">
        <v>2003</v>
      </c>
      <c r="F159" s="4" t="s">
        <v>29</v>
      </c>
      <c r="G159" s="4" t="s">
        <v>29</v>
      </c>
      <c r="H159" s="4">
        <v>0</v>
      </c>
      <c r="I159" s="264">
        <v>0</v>
      </c>
    </row>
  </sheetData>
  <sheetProtection/>
  <autoFilter ref="A4:A159"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1">
      <selection activeCell="Q11" sqref="Q11"/>
    </sheetView>
  </sheetViews>
  <sheetFormatPr defaultColWidth="9.140625" defaultRowHeight="15"/>
  <cols>
    <col min="1" max="1" width="6.28125" style="4" customWidth="1"/>
    <col min="2" max="2" width="20.7109375" style="0" customWidth="1"/>
    <col min="3" max="3" width="14.7109375" style="0" customWidth="1"/>
    <col min="4" max="4" width="6.140625" style="4" customWidth="1"/>
    <col min="5" max="5" width="7.140625" style="4" customWidth="1"/>
    <col min="6" max="6" width="6.7109375" style="4" customWidth="1"/>
    <col min="7" max="7" width="9.140625" style="4" customWidth="1"/>
    <col min="8" max="8" width="6.140625" style="4" customWidth="1"/>
    <col min="9" max="9" width="9.140625" style="4" customWidth="1"/>
    <col min="10" max="11" width="9.140625" style="264" customWidth="1"/>
  </cols>
  <sheetData>
    <row r="1" ht="15.75">
      <c r="B1" s="108" t="s">
        <v>1084</v>
      </c>
    </row>
    <row r="2" spans="2:3" ht="18.75">
      <c r="B2" s="108" t="s">
        <v>1083</v>
      </c>
      <c r="C2" s="2" t="s">
        <v>996</v>
      </c>
    </row>
    <row r="3" spans="1:2" ht="15.75">
      <c r="A3" s="261" t="s">
        <v>986</v>
      </c>
      <c r="B3" t="s">
        <v>991</v>
      </c>
    </row>
    <row r="4" spans="1:11" ht="15.75">
      <c r="A4" s="262" t="s">
        <v>0</v>
      </c>
      <c r="B4" t="s">
        <v>1</v>
      </c>
      <c r="C4" t="s">
        <v>2</v>
      </c>
      <c r="D4" s="4" t="s">
        <v>3</v>
      </c>
      <c r="E4" s="4" t="s">
        <v>182</v>
      </c>
      <c r="F4" s="4" t="s">
        <v>118</v>
      </c>
      <c r="G4" s="4" t="s">
        <v>5</v>
      </c>
      <c r="H4" s="4" t="s">
        <v>6</v>
      </c>
      <c r="I4" s="12" t="s">
        <v>130</v>
      </c>
      <c r="J4" s="11"/>
      <c r="K4" s="12" t="s">
        <v>131</v>
      </c>
    </row>
    <row r="5" spans="1:11" ht="15.75">
      <c r="A5" s="263">
        <v>1</v>
      </c>
      <c r="B5" t="s">
        <v>988</v>
      </c>
      <c r="C5" t="s">
        <v>967</v>
      </c>
      <c r="D5" s="4" t="s">
        <v>9</v>
      </c>
      <c r="E5" s="4">
        <v>479</v>
      </c>
      <c r="F5" s="4">
        <v>2004</v>
      </c>
      <c r="G5" s="8">
        <v>0.00920138888888889</v>
      </c>
      <c r="H5" s="4">
        <v>1</v>
      </c>
      <c r="I5" s="13">
        <v>150</v>
      </c>
      <c r="J5" s="264">
        <f>200-G5/G$5*100</f>
        <v>100</v>
      </c>
      <c r="K5" s="264">
        <f>1.5*$J5</f>
        <v>150</v>
      </c>
    </row>
    <row r="6" spans="1:11" ht="15.75">
      <c r="A6" s="263">
        <v>4</v>
      </c>
      <c r="B6" t="s">
        <v>83</v>
      </c>
      <c r="C6" t="s">
        <v>8</v>
      </c>
      <c r="D6" s="4" t="s">
        <v>9</v>
      </c>
      <c r="E6" s="4">
        <v>434</v>
      </c>
      <c r="F6" s="4">
        <v>2004</v>
      </c>
      <c r="G6" s="8">
        <v>0.01</v>
      </c>
      <c r="H6" s="4">
        <v>4</v>
      </c>
      <c r="I6" s="13">
        <v>136.98</v>
      </c>
      <c r="J6" s="264">
        <f aca="true" t="shared" si="0" ref="J6:J19">200-G6/G$5*100</f>
        <v>91.32075471698113</v>
      </c>
      <c r="K6" s="264">
        <f aca="true" t="shared" si="1" ref="K6:K20">1.5*$J6</f>
        <v>136.9811320754717</v>
      </c>
    </row>
    <row r="7" spans="1:11" ht="15.75">
      <c r="A7" s="263">
        <v>5</v>
      </c>
      <c r="B7" t="s">
        <v>65</v>
      </c>
      <c r="C7" t="s">
        <v>8</v>
      </c>
      <c r="D7" s="4" t="s">
        <v>9</v>
      </c>
      <c r="E7" s="4">
        <v>476</v>
      </c>
      <c r="F7" s="4">
        <v>2004</v>
      </c>
      <c r="G7" s="8">
        <v>0.010266203703703703</v>
      </c>
      <c r="H7" s="4">
        <v>5</v>
      </c>
      <c r="I7" s="13">
        <v>132.64</v>
      </c>
      <c r="J7" s="264">
        <f t="shared" si="0"/>
        <v>88.42767295597487</v>
      </c>
      <c r="K7" s="264">
        <f t="shared" si="1"/>
        <v>132.6415094339623</v>
      </c>
    </row>
    <row r="8" spans="1:11" ht="15.75">
      <c r="A8" s="263">
        <v>8</v>
      </c>
      <c r="B8" t="s">
        <v>77</v>
      </c>
      <c r="C8" t="s">
        <v>8</v>
      </c>
      <c r="D8" s="4" t="s">
        <v>9</v>
      </c>
      <c r="E8" s="4">
        <v>462</v>
      </c>
      <c r="F8" s="4">
        <v>2004</v>
      </c>
      <c r="G8" s="8">
        <v>0.010474537037037037</v>
      </c>
      <c r="H8" s="4">
        <v>8</v>
      </c>
      <c r="I8" s="13">
        <v>129.25</v>
      </c>
      <c r="J8" s="264">
        <f t="shared" si="0"/>
        <v>86.16352201257862</v>
      </c>
      <c r="K8" s="264">
        <f t="shared" si="1"/>
        <v>129.24528301886795</v>
      </c>
    </row>
    <row r="9" spans="1:11" ht="15.75">
      <c r="A9" s="263">
        <v>9</v>
      </c>
      <c r="B9" t="s">
        <v>66</v>
      </c>
      <c r="C9" t="s">
        <v>8</v>
      </c>
      <c r="D9" s="4" t="s">
        <v>21</v>
      </c>
      <c r="E9" s="4">
        <v>470</v>
      </c>
      <c r="F9" s="4">
        <v>2004</v>
      </c>
      <c r="G9" s="8">
        <v>0.01050925925925926</v>
      </c>
      <c r="H9" s="4">
        <v>9</v>
      </c>
      <c r="I9" s="13">
        <v>128.68</v>
      </c>
      <c r="J9" s="264">
        <f t="shared" si="0"/>
        <v>85.78616352201259</v>
      </c>
      <c r="K9" s="264">
        <f t="shared" si="1"/>
        <v>128.67924528301887</v>
      </c>
    </row>
    <row r="10" spans="1:11" ht="15.75">
      <c r="A10" s="263">
        <v>10</v>
      </c>
      <c r="B10" t="s">
        <v>68</v>
      </c>
      <c r="C10" t="s">
        <v>8</v>
      </c>
      <c r="D10" s="4" t="s">
        <v>9</v>
      </c>
      <c r="E10" s="4">
        <v>452</v>
      </c>
      <c r="F10" s="4">
        <v>2004</v>
      </c>
      <c r="G10" s="8">
        <v>0.010520833333333333</v>
      </c>
      <c r="H10" s="4">
        <v>10</v>
      </c>
      <c r="I10" s="13">
        <v>128.49</v>
      </c>
      <c r="J10" s="264">
        <f t="shared" si="0"/>
        <v>85.66037735849056</v>
      </c>
      <c r="K10" s="264">
        <f t="shared" si="1"/>
        <v>128.49056603773585</v>
      </c>
    </row>
    <row r="11" spans="1:11" ht="15.75">
      <c r="A11" s="263">
        <v>14</v>
      </c>
      <c r="B11" t="s">
        <v>75</v>
      </c>
      <c r="C11" t="s">
        <v>8</v>
      </c>
      <c r="D11" s="4" t="s">
        <v>21</v>
      </c>
      <c r="E11" s="4">
        <v>466</v>
      </c>
      <c r="F11" s="4">
        <v>2005</v>
      </c>
      <c r="G11" s="8">
        <v>0.01074074074074074</v>
      </c>
      <c r="H11" s="4">
        <v>14</v>
      </c>
      <c r="I11" s="13">
        <v>124.91</v>
      </c>
      <c r="J11" s="264">
        <f t="shared" si="0"/>
        <v>83.27044025157232</v>
      </c>
      <c r="K11" s="264">
        <f t="shared" si="1"/>
        <v>124.90566037735849</v>
      </c>
    </row>
    <row r="12" spans="1:11" ht="15.75">
      <c r="A12" s="263">
        <v>20</v>
      </c>
      <c r="B12" t="s">
        <v>74</v>
      </c>
      <c r="C12" t="s">
        <v>8</v>
      </c>
      <c r="D12" s="4" t="s">
        <v>21</v>
      </c>
      <c r="E12" s="4">
        <v>438</v>
      </c>
      <c r="F12" s="4">
        <v>2004</v>
      </c>
      <c r="G12" s="8">
        <v>0.01105324074074074</v>
      </c>
      <c r="H12" s="4">
        <v>20</v>
      </c>
      <c r="I12" s="13">
        <v>119.81</v>
      </c>
      <c r="J12" s="264">
        <f t="shared" si="0"/>
        <v>79.87421383647799</v>
      </c>
      <c r="K12" s="264">
        <f t="shared" si="1"/>
        <v>119.81132075471699</v>
      </c>
    </row>
    <row r="13" spans="1:11" ht="15.75">
      <c r="A13" s="263">
        <v>21</v>
      </c>
      <c r="B13" t="s">
        <v>67</v>
      </c>
      <c r="C13" t="s">
        <v>8</v>
      </c>
      <c r="D13" s="4" t="s">
        <v>9</v>
      </c>
      <c r="E13" s="4">
        <v>474</v>
      </c>
      <c r="F13" s="4">
        <v>2004</v>
      </c>
      <c r="G13" s="8">
        <v>0.011064814814814814</v>
      </c>
      <c r="H13" s="4">
        <v>21</v>
      </c>
      <c r="I13" s="13">
        <v>119.62</v>
      </c>
      <c r="J13" s="264">
        <f t="shared" si="0"/>
        <v>79.74842767295598</v>
      </c>
      <c r="K13" s="264">
        <f t="shared" si="1"/>
        <v>119.62264150943398</v>
      </c>
    </row>
    <row r="14" spans="1:11" ht="15.75">
      <c r="A14" s="263">
        <v>23</v>
      </c>
      <c r="B14" t="s">
        <v>72</v>
      </c>
      <c r="C14" t="s">
        <v>8</v>
      </c>
      <c r="D14" s="4" t="s">
        <v>21</v>
      </c>
      <c r="E14" s="4">
        <v>404</v>
      </c>
      <c r="F14" s="4">
        <v>2004</v>
      </c>
      <c r="G14" s="8">
        <v>0.011180555555555556</v>
      </c>
      <c r="H14" s="4">
        <v>23</v>
      </c>
      <c r="I14" s="13">
        <v>117.74</v>
      </c>
      <c r="J14" s="264">
        <f t="shared" si="0"/>
        <v>78.49056603773586</v>
      </c>
      <c r="K14" s="264">
        <f t="shared" si="1"/>
        <v>117.7358490566038</v>
      </c>
    </row>
    <row r="15" spans="1:11" ht="15.75">
      <c r="A15" s="263">
        <v>30</v>
      </c>
      <c r="B15" t="s">
        <v>73</v>
      </c>
      <c r="C15" t="s">
        <v>8</v>
      </c>
      <c r="D15" s="4" t="s">
        <v>18</v>
      </c>
      <c r="E15" s="4">
        <v>425</v>
      </c>
      <c r="F15" s="4">
        <v>2005</v>
      </c>
      <c r="G15" s="8">
        <v>0.012083333333333333</v>
      </c>
      <c r="H15" s="4">
        <v>30</v>
      </c>
      <c r="I15" s="13">
        <v>103.02</v>
      </c>
      <c r="J15" s="264">
        <f t="shared" si="0"/>
        <v>68.67924528301887</v>
      </c>
      <c r="K15" s="264">
        <f t="shared" si="1"/>
        <v>103.01886792452831</v>
      </c>
    </row>
    <row r="16" spans="1:11" ht="15.75">
      <c r="A16" s="263">
        <v>41</v>
      </c>
      <c r="B16" t="s">
        <v>774</v>
      </c>
      <c r="C16" t="s">
        <v>8</v>
      </c>
      <c r="D16" s="4" t="s">
        <v>18</v>
      </c>
      <c r="E16" s="4">
        <v>443</v>
      </c>
      <c r="F16" s="4">
        <v>2005</v>
      </c>
      <c r="G16" s="8">
        <v>0.012997685185185183</v>
      </c>
      <c r="H16" s="4">
        <v>41</v>
      </c>
      <c r="I16" s="13">
        <v>88.11</v>
      </c>
      <c r="J16" s="264">
        <f t="shared" si="0"/>
        <v>58.74213836477992</v>
      </c>
      <c r="K16" s="264">
        <f t="shared" si="1"/>
        <v>88.11320754716988</v>
      </c>
    </row>
    <row r="17" spans="1:11" ht="15.75">
      <c r="A17" s="263">
        <v>50</v>
      </c>
      <c r="B17" t="s">
        <v>744</v>
      </c>
      <c r="C17" t="s">
        <v>8</v>
      </c>
      <c r="D17" s="4" t="s">
        <v>18</v>
      </c>
      <c r="E17" s="4">
        <v>409</v>
      </c>
      <c r="F17" s="4">
        <v>2006</v>
      </c>
      <c r="G17" s="8">
        <v>0.014351851851851852</v>
      </c>
      <c r="H17" s="4">
        <v>50</v>
      </c>
      <c r="I17" s="13">
        <v>66.04</v>
      </c>
      <c r="J17" s="264">
        <f t="shared" si="0"/>
        <v>44.0251572327044</v>
      </c>
      <c r="K17" s="264">
        <f t="shared" si="1"/>
        <v>66.0377358490566</v>
      </c>
    </row>
    <row r="18" spans="1:11" ht="15.75">
      <c r="A18" s="263">
        <v>60</v>
      </c>
      <c r="B18" t="s">
        <v>811</v>
      </c>
      <c r="C18" t="s">
        <v>8</v>
      </c>
      <c r="D18" s="4" t="s">
        <v>18</v>
      </c>
      <c r="E18" s="4">
        <v>414</v>
      </c>
      <c r="F18" s="4">
        <v>2006</v>
      </c>
      <c r="G18" s="8">
        <v>0.015092592592592593</v>
      </c>
      <c r="H18" s="4">
        <v>60</v>
      </c>
      <c r="I18" s="13">
        <v>53.96</v>
      </c>
      <c r="J18" s="264">
        <f t="shared" si="0"/>
        <v>35.9748427672956</v>
      </c>
      <c r="K18" s="264">
        <f t="shared" si="1"/>
        <v>53.9622641509434</v>
      </c>
    </row>
    <row r="19" spans="1:11" ht="15.75">
      <c r="A19" s="263">
        <v>64</v>
      </c>
      <c r="B19" t="s">
        <v>752</v>
      </c>
      <c r="C19" t="s">
        <v>8</v>
      </c>
      <c r="D19" s="4" t="s">
        <v>18</v>
      </c>
      <c r="E19" s="4">
        <v>412</v>
      </c>
      <c r="F19" s="4">
        <v>2006</v>
      </c>
      <c r="G19" s="8">
        <v>0.016631944444444446</v>
      </c>
      <c r="H19" s="4">
        <v>64</v>
      </c>
      <c r="I19" s="13">
        <v>28.87</v>
      </c>
      <c r="J19" s="264">
        <f t="shared" si="0"/>
        <v>19.245283018867923</v>
      </c>
      <c r="K19" s="264">
        <f t="shared" si="1"/>
        <v>28.867924528301884</v>
      </c>
    </row>
    <row r="20" spans="1:11" ht="15.75">
      <c r="A20" s="263">
        <v>80</v>
      </c>
      <c r="B20" t="s">
        <v>63</v>
      </c>
      <c r="C20" t="s">
        <v>8</v>
      </c>
      <c r="D20" s="4" t="s">
        <v>9</v>
      </c>
      <c r="E20" s="4">
        <v>446</v>
      </c>
      <c r="F20" s="4">
        <v>2004</v>
      </c>
      <c r="G20" s="4" t="s">
        <v>29</v>
      </c>
      <c r="H20" s="4" t="s">
        <v>29</v>
      </c>
      <c r="I20" s="13">
        <v>0</v>
      </c>
      <c r="J20" s="264">
        <v>0</v>
      </c>
      <c r="K20" s="264">
        <f t="shared" si="1"/>
        <v>0</v>
      </c>
    </row>
    <row r="21" ht="15">
      <c r="I21"/>
    </row>
    <row r="22" spans="1:9" ht="15.75">
      <c r="A22" s="261" t="s">
        <v>978</v>
      </c>
      <c r="B22" t="s">
        <v>992</v>
      </c>
      <c r="I22"/>
    </row>
    <row r="23" spans="1:11" ht="15.75">
      <c r="A23" s="263">
        <v>1</v>
      </c>
      <c r="B23" t="s">
        <v>982</v>
      </c>
      <c r="C23" t="s">
        <v>983</v>
      </c>
      <c r="D23" s="4" t="s">
        <v>33</v>
      </c>
      <c r="E23" s="4">
        <v>263</v>
      </c>
      <c r="F23" s="4">
        <v>2001</v>
      </c>
      <c r="G23" s="8">
        <v>0.009375</v>
      </c>
      <c r="H23" s="4">
        <v>1</v>
      </c>
      <c r="I23" s="13">
        <v>150</v>
      </c>
      <c r="J23" s="264">
        <f>200-G23/G$23*100</f>
        <v>100</v>
      </c>
      <c r="K23" s="264">
        <f>1.5*$J23</f>
        <v>150</v>
      </c>
    </row>
    <row r="24" spans="1:11" ht="15.75">
      <c r="A24" s="263">
        <v>2</v>
      </c>
      <c r="B24" t="s">
        <v>88</v>
      </c>
      <c r="C24" t="s">
        <v>8</v>
      </c>
      <c r="D24" s="4" t="s">
        <v>9</v>
      </c>
      <c r="E24" s="4">
        <v>237</v>
      </c>
      <c r="F24" s="4">
        <v>2002</v>
      </c>
      <c r="G24" s="8">
        <v>0.009444444444444445</v>
      </c>
      <c r="H24" s="4">
        <v>2</v>
      </c>
      <c r="I24" s="13">
        <v>148.89</v>
      </c>
      <c r="J24" s="264">
        <f aca="true" t="shared" si="2" ref="J24:J30">200-G24/G$23*100</f>
        <v>99.25925925925925</v>
      </c>
      <c r="K24" s="264">
        <f aca="true" t="shared" si="3" ref="K24:K31">1.5*$J24</f>
        <v>148.88888888888889</v>
      </c>
    </row>
    <row r="25" spans="1:11" ht="15.75">
      <c r="A25" s="263">
        <v>6</v>
      </c>
      <c r="B25" t="s">
        <v>98</v>
      </c>
      <c r="C25" t="s">
        <v>8</v>
      </c>
      <c r="D25" s="4" t="s">
        <v>33</v>
      </c>
      <c r="E25" s="4">
        <v>262</v>
      </c>
      <c r="F25" s="4">
        <v>2001</v>
      </c>
      <c r="G25" s="8">
        <v>0.009583333333333334</v>
      </c>
      <c r="H25" s="4">
        <v>6</v>
      </c>
      <c r="I25" s="13">
        <v>146.67</v>
      </c>
      <c r="J25" s="264">
        <f t="shared" si="2"/>
        <v>97.77777777777776</v>
      </c>
      <c r="K25" s="264">
        <f t="shared" si="3"/>
        <v>146.66666666666663</v>
      </c>
    </row>
    <row r="26" spans="1:11" ht="15.75">
      <c r="A26" s="263">
        <v>7</v>
      </c>
      <c r="B26" t="s">
        <v>97</v>
      </c>
      <c r="C26" t="s">
        <v>8</v>
      </c>
      <c r="D26" s="4" t="s">
        <v>33</v>
      </c>
      <c r="E26" s="4">
        <v>249</v>
      </c>
      <c r="F26" s="4">
        <v>2002</v>
      </c>
      <c r="G26" s="8">
        <v>0.0096875</v>
      </c>
      <c r="H26" s="4">
        <v>7</v>
      </c>
      <c r="I26" s="13">
        <v>145</v>
      </c>
      <c r="J26" s="264">
        <f t="shared" si="2"/>
        <v>96.66666666666666</v>
      </c>
      <c r="K26" s="264">
        <f t="shared" si="3"/>
        <v>145</v>
      </c>
    </row>
    <row r="27" spans="1:11" ht="15.75">
      <c r="A27" s="263">
        <v>15</v>
      </c>
      <c r="B27" t="s">
        <v>92</v>
      </c>
      <c r="C27" t="s">
        <v>8</v>
      </c>
      <c r="D27" s="4" t="s">
        <v>33</v>
      </c>
      <c r="E27" s="4">
        <v>260</v>
      </c>
      <c r="F27" s="4">
        <v>2003</v>
      </c>
      <c r="G27" s="8">
        <v>0.010300925925925927</v>
      </c>
      <c r="H27" s="4">
        <v>15</v>
      </c>
      <c r="I27" s="13">
        <v>135.19</v>
      </c>
      <c r="J27" s="264">
        <f t="shared" si="2"/>
        <v>90.12345679012344</v>
      </c>
      <c r="K27" s="264">
        <f t="shared" si="3"/>
        <v>135.18518518518516</v>
      </c>
    </row>
    <row r="28" spans="1:11" ht="15.75">
      <c r="A28" s="263">
        <v>18</v>
      </c>
      <c r="B28" t="s">
        <v>87</v>
      </c>
      <c r="C28" t="s">
        <v>8</v>
      </c>
      <c r="D28" s="4" t="s">
        <v>9</v>
      </c>
      <c r="E28" s="4">
        <v>204</v>
      </c>
      <c r="F28" s="4">
        <v>2002</v>
      </c>
      <c r="G28" s="8">
        <v>0.010555555555555554</v>
      </c>
      <c r="H28" s="4">
        <v>18</v>
      </c>
      <c r="I28" s="13">
        <v>131.11</v>
      </c>
      <c r="J28" s="264">
        <f t="shared" si="2"/>
        <v>87.40740740740742</v>
      </c>
      <c r="K28" s="264">
        <f t="shared" si="3"/>
        <v>131.11111111111114</v>
      </c>
    </row>
    <row r="29" spans="1:11" ht="15.75">
      <c r="A29" s="263">
        <v>19</v>
      </c>
      <c r="B29" t="s">
        <v>90</v>
      </c>
      <c r="C29" t="s">
        <v>8</v>
      </c>
      <c r="D29" s="4" t="s">
        <v>9</v>
      </c>
      <c r="E29" s="4">
        <v>228</v>
      </c>
      <c r="F29" s="4">
        <v>2002</v>
      </c>
      <c r="G29" s="8">
        <v>0.010636574074074074</v>
      </c>
      <c r="H29" s="4">
        <v>19</v>
      </c>
      <c r="I29" s="13">
        <v>129.81</v>
      </c>
      <c r="J29" s="264">
        <f t="shared" si="2"/>
        <v>86.5432098765432</v>
      </c>
      <c r="K29" s="264">
        <f t="shared" si="3"/>
        <v>129.8148148148148</v>
      </c>
    </row>
    <row r="30" spans="1:11" ht="15.75">
      <c r="A30" s="263">
        <v>30</v>
      </c>
      <c r="B30" t="s">
        <v>86</v>
      </c>
      <c r="C30" t="s">
        <v>8</v>
      </c>
      <c r="D30" s="4" t="s">
        <v>33</v>
      </c>
      <c r="E30" s="4">
        <v>218</v>
      </c>
      <c r="F30" s="4">
        <v>2001</v>
      </c>
      <c r="G30" s="8">
        <v>0.01119212962962963</v>
      </c>
      <c r="H30" s="4">
        <v>30</v>
      </c>
      <c r="I30" s="13">
        <v>120.93</v>
      </c>
      <c r="J30" s="264">
        <f t="shared" si="2"/>
        <v>80.61728395061726</v>
      </c>
      <c r="K30" s="264">
        <f t="shared" si="3"/>
        <v>120.9259259259259</v>
      </c>
    </row>
    <row r="31" spans="1:11" ht="15.75">
      <c r="A31" s="263">
        <v>66</v>
      </c>
      <c r="B31" t="s">
        <v>89</v>
      </c>
      <c r="C31" t="s">
        <v>8</v>
      </c>
      <c r="D31" s="4" t="s">
        <v>21</v>
      </c>
      <c r="E31" s="4">
        <v>210</v>
      </c>
      <c r="F31" s="4">
        <v>2002</v>
      </c>
      <c r="G31" s="4" t="s">
        <v>29</v>
      </c>
      <c r="H31" s="4" t="s">
        <v>29</v>
      </c>
      <c r="I31" s="13">
        <v>0</v>
      </c>
      <c r="J31" s="264">
        <v>0</v>
      </c>
      <c r="K31" s="264">
        <f t="shared" si="3"/>
        <v>0</v>
      </c>
    </row>
    <row r="32" ht="15">
      <c r="I32"/>
    </row>
    <row r="33" spans="1:9" ht="15.75">
      <c r="A33" s="261" t="s">
        <v>973</v>
      </c>
      <c r="B33" t="s">
        <v>993</v>
      </c>
      <c r="I33"/>
    </row>
    <row r="34" spans="1:9" ht="15.75">
      <c r="A34" s="263">
        <v>1</v>
      </c>
      <c r="B34" t="s">
        <v>975</v>
      </c>
      <c r="C34" t="s">
        <v>965</v>
      </c>
      <c r="D34" s="4" t="s">
        <v>55</v>
      </c>
      <c r="E34" s="4">
        <v>52</v>
      </c>
      <c r="F34" s="4">
        <v>1999</v>
      </c>
      <c r="G34" s="8">
        <v>0.010347222222222223</v>
      </c>
      <c r="H34" s="4">
        <v>1</v>
      </c>
      <c r="I34"/>
    </row>
    <row r="35" spans="1:9" ht="15.75">
      <c r="A35" s="263">
        <v>4</v>
      </c>
      <c r="B35" t="s">
        <v>103</v>
      </c>
      <c r="C35" t="s">
        <v>8</v>
      </c>
      <c r="D35" s="4" t="s">
        <v>55</v>
      </c>
      <c r="E35" s="4">
        <v>53</v>
      </c>
      <c r="F35" s="4">
        <v>1999</v>
      </c>
      <c r="G35" s="8">
        <v>0.010891203703703703</v>
      </c>
      <c r="H35" s="4">
        <v>4</v>
      </c>
      <c r="I35"/>
    </row>
    <row r="36" spans="1:9" ht="15.75">
      <c r="A36" s="263">
        <v>11</v>
      </c>
      <c r="B36" t="s">
        <v>104</v>
      </c>
      <c r="C36" t="s">
        <v>8</v>
      </c>
      <c r="D36" s="4" t="s">
        <v>33</v>
      </c>
      <c r="E36" s="4">
        <v>38</v>
      </c>
      <c r="F36" s="4">
        <v>2000</v>
      </c>
      <c r="G36" s="8">
        <v>0.011655092592592594</v>
      </c>
      <c r="H36" s="4">
        <v>11</v>
      </c>
      <c r="I36"/>
    </row>
    <row r="37" spans="1:9" ht="15.75">
      <c r="A37" s="263">
        <v>31</v>
      </c>
      <c r="B37" t="s">
        <v>106</v>
      </c>
      <c r="C37" t="s">
        <v>8</v>
      </c>
      <c r="D37" s="4" t="s">
        <v>33</v>
      </c>
      <c r="E37" s="4">
        <v>30</v>
      </c>
      <c r="F37" s="4">
        <v>1998</v>
      </c>
      <c r="G37" s="4" t="s">
        <v>29</v>
      </c>
      <c r="H37" s="4" t="s">
        <v>29</v>
      </c>
      <c r="I37"/>
    </row>
    <row r="38" ht="15">
      <c r="I38"/>
    </row>
    <row r="39" spans="1:9" ht="15.75">
      <c r="A39" s="261" t="s">
        <v>971</v>
      </c>
      <c r="B39" t="s">
        <v>994</v>
      </c>
      <c r="I39"/>
    </row>
    <row r="40" spans="1:11" ht="15.75">
      <c r="A40" s="263">
        <v>1</v>
      </c>
      <c r="B40" t="s">
        <v>7</v>
      </c>
      <c r="C40" t="s">
        <v>8</v>
      </c>
      <c r="D40" s="4" t="s">
        <v>9</v>
      </c>
      <c r="E40" s="4">
        <v>357</v>
      </c>
      <c r="F40" s="4">
        <v>2004</v>
      </c>
      <c r="G40" s="8">
        <v>0.007858796296296296</v>
      </c>
      <c r="H40" s="4">
        <v>1</v>
      </c>
      <c r="I40" s="13">
        <v>150</v>
      </c>
      <c r="J40" s="264">
        <f>200-G40/G$40*100</f>
        <v>100</v>
      </c>
      <c r="K40" s="264">
        <f>1.5*$J40</f>
        <v>150</v>
      </c>
    </row>
    <row r="41" spans="1:11" ht="15.75">
      <c r="A41" s="263">
        <v>2</v>
      </c>
      <c r="B41" t="s">
        <v>10</v>
      </c>
      <c r="C41" t="s">
        <v>8</v>
      </c>
      <c r="D41" s="4" t="s">
        <v>9</v>
      </c>
      <c r="E41" s="4">
        <v>360</v>
      </c>
      <c r="F41" s="4">
        <v>2004</v>
      </c>
      <c r="G41" s="8">
        <v>0.008425925925925925</v>
      </c>
      <c r="H41" s="4">
        <v>2</v>
      </c>
      <c r="I41" s="13">
        <v>139.18</v>
      </c>
      <c r="J41" s="264">
        <f aca="true" t="shared" si="4" ref="J41:J51">200-G41/G$40*100</f>
        <v>92.78350515463917</v>
      </c>
      <c r="K41" s="264">
        <f aca="true" t="shared" si="5" ref="K41:K51">1.5*$J41</f>
        <v>139.17525773195877</v>
      </c>
    </row>
    <row r="42" spans="1:11" ht="15.75">
      <c r="A42" s="263">
        <v>4</v>
      </c>
      <c r="B42" t="s">
        <v>14</v>
      </c>
      <c r="C42" t="s">
        <v>8</v>
      </c>
      <c r="D42" s="4" t="s">
        <v>9</v>
      </c>
      <c r="E42" s="4">
        <v>350</v>
      </c>
      <c r="F42" s="4">
        <v>2004</v>
      </c>
      <c r="G42" s="8">
        <v>0.008703703703703703</v>
      </c>
      <c r="H42" s="4">
        <v>4</v>
      </c>
      <c r="I42" s="13">
        <v>133.87</v>
      </c>
      <c r="J42" s="264">
        <f t="shared" si="4"/>
        <v>89.24889543446244</v>
      </c>
      <c r="K42" s="264">
        <f t="shared" si="5"/>
        <v>133.87334315169366</v>
      </c>
    </row>
    <row r="43" spans="1:11" ht="15.75">
      <c r="A43" s="263">
        <v>8</v>
      </c>
      <c r="B43" t="s">
        <v>19</v>
      </c>
      <c r="C43" t="s">
        <v>8</v>
      </c>
      <c r="D43" s="4" t="s">
        <v>18</v>
      </c>
      <c r="E43" s="4">
        <v>328</v>
      </c>
      <c r="F43" s="4">
        <v>2005</v>
      </c>
      <c r="G43" s="8">
        <v>0.009583333333333334</v>
      </c>
      <c r="H43" s="4">
        <v>8</v>
      </c>
      <c r="I43" s="13">
        <v>117.08</v>
      </c>
      <c r="J43" s="264">
        <f t="shared" si="4"/>
        <v>78.05596465390279</v>
      </c>
      <c r="K43" s="264">
        <f t="shared" si="5"/>
        <v>117.0839469808542</v>
      </c>
    </row>
    <row r="44" spans="1:11" ht="15.75">
      <c r="A44" s="263">
        <v>9</v>
      </c>
      <c r="B44" t="s">
        <v>12</v>
      </c>
      <c r="C44" t="s">
        <v>8</v>
      </c>
      <c r="D44" s="4" t="s">
        <v>9</v>
      </c>
      <c r="E44" s="4">
        <v>345</v>
      </c>
      <c r="F44" s="4">
        <v>2004</v>
      </c>
      <c r="G44" s="8">
        <v>0.009733796296296298</v>
      </c>
      <c r="H44" s="4">
        <v>9</v>
      </c>
      <c r="I44" s="13">
        <v>114.21</v>
      </c>
      <c r="J44" s="264">
        <f t="shared" si="4"/>
        <v>76.14138438880704</v>
      </c>
      <c r="K44" s="264">
        <f t="shared" si="5"/>
        <v>114.21207658321056</v>
      </c>
    </row>
    <row r="45" spans="1:11" ht="15.75">
      <c r="A45" s="263">
        <v>12</v>
      </c>
      <c r="B45" t="s">
        <v>15</v>
      </c>
      <c r="C45" t="s">
        <v>8</v>
      </c>
      <c r="D45" s="4" t="s">
        <v>9</v>
      </c>
      <c r="E45" s="4">
        <v>331</v>
      </c>
      <c r="F45" s="4">
        <v>2004</v>
      </c>
      <c r="G45" s="8">
        <v>0.009988425925925927</v>
      </c>
      <c r="H45" s="4">
        <v>12</v>
      </c>
      <c r="I45" s="13">
        <v>109.35</v>
      </c>
      <c r="J45" s="264">
        <f t="shared" si="4"/>
        <v>72.90132547864505</v>
      </c>
      <c r="K45" s="264">
        <f t="shared" si="5"/>
        <v>109.35198821796757</v>
      </c>
    </row>
    <row r="46" spans="1:11" ht="15.75">
      <c r="A46" s="263">
        <v>13</v>
      </c>
      <c r="B46" t="s">
        <v>13</v>
      </c>
      <c r="C46" t="s">
        <v>8</v>
      </c>
      <c r="D46" s="4" t="s">
        <v>9</v>
      </c>
      <c r="E46" s="4">
        <v>353</v>
      </c>
      <c r="F46" s="4">
        <v>2004</v>
      </c>
      <c r="G46" s="8">
        <v>0.010127314814814815</v>
      </c>
      <c r="H46" s="4">
        <v>13</v>
      </c>
      <c r="I46" s="13">
        <v>106.7</v>
      </c>
      <c r="J46" s="264">
        <f t="shared" si="4"/>
        <v>71.13402061855669</v>
      </c>
      <c r="K46" s="264">
        <f t="shared" si="5"/>
        <v>106.70103092783503</v>
      </c>
    </row>
    <row r="47" spans="1:11" ht="15.75">
      <c r="A47" s="263">
        <v>14</v>
      </c>
      <c r="B47" t="s">
        <v>708</v>
      </c>
      <c r="C47" t="s">
        <v>8</v>
      </c>
      <c r="D47" s="4" t="s">
        <v>18</v>
      </c>
      <c r="E47" s="4">
        <v>326</v>
      </c>
      <c r="F47" s="4">
        <v>2006</v>
      </c>
      <c r="G47" s="8">
        <v>0.010138888888888888</v>
      </c>
      <c r="H47" s="4">
        <v>14</v>
      </c>
      <c r="I47" s="13">
        <v>106.48</v>
      </c>
      <c r="J47" s="264">
        <f t="shared" si="4"/>
        <v>70.98674521354934</v>
      </c>
      <c r="K47" s="264">
        <f t="shared" si="5"/>
        <v>106.48011782032401</v>
      </c>
    </row>
    <row r="48" spans="1:11" ht="15.75">
      <c r="A48" s="263">
        <v>16</v>
      </c>
      <c r="B48" t="s">
        <v>23</v>
      </c>
      <c r="C48" t="s">
        <v>8</v>
      </c>
      <c r="D48" s="4" t="s">
        <v>9</v>
      </c>
      <c r="E48" s="4">
        <v>343</v>
      </c>
      <c r="F48" s="4">
        <v>2004</v>
      </c>
      <c r="G48" s="8">
        <v>0.01019675925925926</v>
      </c>
      <c r="H48" s="4">
        <v>16</v>
      </c>
      <c r="I48" s="13">
        <v>105.38</v>
      </c>
      <c r="J48" s="264">
        <f t="shared" si="4"/>
        <v>70.25036818851251</v>
      </c>
      <c r="K48" s="264">
        <f t="shared" si="5"/>
        <v>105.37555228276877</v>
      </c>
    </row>
    <row r="49" spans="1:11" ht="15.75">
      <c r="A49" s="263">
        <v>21</v>
      </c>
      <c r="B49" t="s">
        <v>22</v>
      </c>
      <c r="C49" t="s">
        <v>8</v>
      </c>
      <c r="D49" s="4" t="s">
        <v>18</v>
      </c>
      <c r="E49" s="4">
        <v>314</v>
      </c>
      <c r="F49" s="4">
        <v>2005</v>
      </c>
      <c r="G49" s="8">
        <v>0.010960648148148148</v>
      </c>
      <c r="H49" s="4">
        <v>21</v>
      </c>
      <c r="I49" s="13">
        <v>90.8</v>
      </c>
      <c r="J49" s="264">
        <f t="shared" si="4"/>
        <v>60.53019145802651</v>
      </c>
      <c r="K49" s="264">
        <f t="shared" si="5"/>
        <v>90.79528718703976</v>
      </c>
    </row>
    <row r="50" spans="1:11" ht="15.75">
      <c r="A50" s="263">
        <v>24</v>
      </c>
      <c r="B50" t="s">
        <v>25</v>
      </c>
      <c r="C50" t="s">
        <v>8</v>
      </c>
      <c r="D50" s="4" t="s">
        <v>18</v>
      </c>
      <c r="E50" s="4">
        <v>316</v>
      </c>
      <c r="F50" s="4">
        <v>2005</v>
      </c>
      <c r="G50" s="8">
        <v>0.011562499999999998</v>
      </c>
      <c r="H50" s="4">
        <v>24</v>
      </c>
      <c r="I50" s="13">
        <v>79.31</v>
      </c>
      <c r="J50" s="264">
        <f t="shared" si="4"/>
        <v>52.87187039764362</v>
      </c>
      <c r="K50" s="264">
        <f t="shared" si="5"/>
        <v>79.30780559646543</v>
      </c>
    </row>
    <row r="51" spans="1:11" ht="15.75">
      <c r="A51" s="263">
        <v>27</v>
      </c>
      <c r="B51" t="s">
        <v>709</v>
      </c>
      <c r="C51" t="s">
        <v>8</v>
      </c>
      <c r="D51" s="4" t="s">
        <v>18</v>
      </c>
      <c r="E51" s="4">
        <v>318</v>
      </c>
      <c r="F51" s="4">
        <v>2006</v>
      </c>
      <c r="G51" s="8">
        <v>0.011666666666666667</v>
      </c>
      <c r="H51" s="4">
        <v>27</v>
      </c>
      <c r="I51" s="13">
        <v>77.32</v>
      </c>
      <c r="J51" s="264">
        <f t="shared" si="4"/>
        <v>51.54639175257731</v>
      </c>
      <c r="K51" s="264">
        <f t="shared" si="5"/>
        <v>77.31958762886596</v>
      </c>
    </row>
    <row r="52" ht="15">
      <c r="I52"/>
    </row>
    <row r="53" spans="1:9" ht="15.75">
      <c r="A53" s="261" t="s">
        <v>968</v>
      </c>
      <c r="B53" t="s">
        <v>995</v>
      </c>
      <c r="I53"/>
    </row>
    <row r="54" spans="1:11" ht="15.75">
      <c r="A54" s="263">
        <v>1</v>
      </c>
      <c r="B54" t="s">
        <v>40</v>
      </c>
      <c r="C54" t="s">
        <v>970</v>
      </c>
      <c r="D54" s="4" t="s">
        <v>33</v>
      </c>
      <c r="E54" s="4">
        <v>168</v>
      </c>
      <c r="F54" s="4">
        <v>2001</v>
      </c>
      <c r="G54" s="8">
        <v>0.009918981481481482</v>
      </c>
      <c r="H54" s="4">
        <v>1</v>
      </c>
      <c r="I54" s="13">
        <v>150</v>
      </c>
      <c r="J54" s="264">
        <f>200-G54/G$54*100</f>
        <v>100</v>
      </c>
      <c r="K54" s="264">
        <f>1.5*$J54</f>
        <v>150</v>
      </c>
    </row>
    <row r="55" spans="1:11" ht="15.75">
      <c r="A55" s="263">
        <v>3</v>
      </c>
      <c r="B55" t="s">
        <v>34</v>
      </c>
      <c r="C55" t="s">
        <v>8</v>
      </c>
      <c r="D55" s="4" t="s">
        <v>33</v>
      </c>
      <c r="E55" s="4">
        <v>170</v>
      </c>
      <c r="F55" s="4">
        <v>2001</v>
      </c>
      <c r="G55" s="8">
        <v>0.010081018518518519</v>
      </c>
      <c r="H55" s="4">
        <v>3</v>
      </c>
      <c r="I55" s="13">
        <v>147.55</v>
      </c>
      <c r="J55" s="264">
        <f aca="true" t="shared" si="6" ref="J55:J66">200-G55/G$54*100</f>
        <v>98.36639439906651</v>
      </c>
      <c r="K55" s="264">
        <f aca="true" t="shared" si="7" ref="K55:K65">1.5*$J55</f>
        <v>147.54959159859976</v>
      </c>
    </row>
    <row r="56" spans="1:11" ht="15.75">
      <c r="A56" s="263">
        <v>4</v>
      </c>
      <c r="B56" t="s">
        <v>35</v>
      </c>
      <c r="C56" t="s">
        <v>8</v>
      </c>
      <c r="D56" s="4" t="s">
        <v>33</v>
      </c>
      <c r="E56" s="4">
        <v>159</v>
      </c>
      <c r="F56" s="4">
        <v>2001</v>
      </c>
      <c r="G56" s="8">
        <v>0.010300925925925927</v>
      </c>
      <c r="H56" s="4">
        <v>4</v>
      </c>
      <c r="I56" s="13">
        <v>144.22</v>
      </c>
      <c r="J56" s="264">
        <f t="shared" si="6"/>
        <v>96.14935822637105</v>
      </c>
      <c r="K56" s="264">
        <f t="shared" si="7"/>
        <v>144.22403733955656</v>
      </c>
    </row>
    <row r="57" spans="1:11" ht="15.75">
      <c r="A57" s="263">
        <v>6</v>
      </c>
      <c r="B57" t="s">
        <v>45</v>
      </c>
      <c r="C57" t="s">
        <v>8</v>
      </c>
      <c r="D57" s="4" t="s">
        <v>33</v>
      </c>
      <c r="E57" s="4">
        <v>155</v>
      </c>
      <c r="F57" s="4">
        <v>2002</v>
      </c>
      <c r="G57" s="8">
        <v>0.010717592592592593</v>
      </c>
      <c r="H57" s="4">
        <v>6</v>
      </c>
      <c r="I57" s="13">
        <v>137.92</v>
      </c>
      <c r="J57" s="264">
        <f t="shared" si="6"/>
        <v>91.94865810968496</v>
      </c>
      <c r="K57" s="264">
        <f t="shared" si="7"/>
        <v>137.92298716452743</v>
      </c>
    </row>
    <row r="58" spans="1:11" ht="15.75">
      <c r="A58" s="263">
        <v>10</v>
      </c>
      <c r="B58" t="s">
        <v>38</v>
      </c>
      <c r="C58" t="s">
        <v>8</v>
      </c>
      <c r="D58" s="4" t="s">
        <v>9</v>
      </c>
      <c r="E58" s="4">
        <v>165</v>
      </c>
      <c r="F58" s="4">
        <v>2003</v>
      </c>
      <c r="G58" s="8">
        <v>0.010949074074074075</v>
      </c>
      <c r="H58" s="4">
        <v>10</v>
      </c>
      <c r="I58" s="13">
        <v>134.42</v>
      </c>
      <c r="J58" s="264">
        <f t="shared" si="6"/>
        <v>89.61493582263711</v>
      </c>
      <c r="K58" s="264">
        <f t="shared" si="7"/>
        <v>134.42240373395566</v>
      </c>
    </row>
    <row r="59" spans="1:11" ht="15.75">
      <c r="A59" s="263">
        <v>11</v>
      </c>
      <c r="B59" t="s">
        <v>37</v>
      </c>
      <c r="C59" t="s">
        <v>8</v>
      </c>
      <c r="D59" s="4" t="s">
        <v>33</v>
      </c>
      <c r="E59" s="4">
        <v>157</v>
      </c>
      <c r="F59" s="4">
        <v>2002</v>
      </c>
      <c r="G59" s="8">
        <v>0.011006944444444444</v>
      </c>
      <c r="H59" s="4">
        <v>11</v>
      </c>
      <c r="I59" s="13">
        <v>133.55</v>
      </c>
      <c r="J59" s="264">
        <f t="shared" si="6"/>
        <v>89.03150525087516</v>
      </c>
      <c r="K59" s="264">
        <f t="shared" si="7"/>
        <v>133.54725787631273</v>
      </c>
    </row>
    <row r="60" spans="1:11" ht="15.75">
      <c r="A60" s="263">
        <v>12</v>
      </c>
      <c r="B60" t="s">
        <v>24</v>
      </c>
      <c r="C60" t="s">
        <v>8</v>
      </c>
      <c r="D60" s="4" t="s">
        <v>9</v>
      </c>
      <c r="E60" s="4">
        <v>137</v>
      </c>
      <c r="F60" s="4">
        <v>2003</v>
      </c>
      <c r="G60" s="8">
        <v>0.01105324074074074</v>
      </c>
      <c r="H60" s="4">
        <v>12</v>
      </c>
      <c r="I60" s="13">
        <v>132.85</v>
      </c>
      <c r="J60" s="264">
        <f t="shared" si="6"/>
        <v>88.56476079346558</v>
      </c>
      <c r="K60" s="264">
        <f t="shared" si="7"/>
        <v>132.84714119019839</v>
      </c>
    </row>
    <row r="61" spans="1:11" ht="15.75">
      <c r="A61" s="263">
        <v>26</v>
      </c>
      <c r="B61" t="s">
        <v>43</v>
      </c>
      <c r="C61" t="s">
        <v>8</v>
      </c>
      <c r="D61" s="4" t="s">
        <v>9</v>
      </c>
      <c r="E61" s="4">
        <v>161</v>
      </c>
      <c r="F61" s="4">
        <v>2001</v>
      </c>
      <c r="G61" s="8">
        <v>0.011944444444444445</v>
      </c>
      <c r="H61" s="4">
        <v>26</v>
      </c>
      <c r="I61" s="13">
        <v>119.37</v>
      </c>
      <c r="J61" s="264">
        <f t="shared" si="6"/>
        <v>79.57992998833139</v>
      </c>
      <c r="K61" s="264">
        <f t="shared" si="7"/>
        <v>119.36989498249707</v>
      </c>
    </row>
    <row r="62" spans="1:11" ht="15.75">
      <c r="A62" s="263">
        <v>27</v>
      </c>
      <c r="B62" t="s">
        <v>154</v>
      </c>
      <c r="C62" t="s">
        <v>8</v>
      </c>
      <c r="D62" s="4" t="s">
        <v>9</v>
      </c>
      <c r="E62" s="4">
        <v>108</v>
      </c>
      <c r="F62" s="4">
        <v>2001</v>
      </c>
      <c r="G62" s="8">
        <v>0.01207175925925926</v>
      </c>
      <c r="H62" s="4">
        <v>27</v>
      </c>
      <c r="I62" s="13">
        <v>117.44</v>
      </c>
      <c r="J62" s="264">
        <f t="shared" si="6"/>
        <v>78.29638273045506</v>
      </c>
      <c r="K62" s="264">
        <f t="shared" si="7"/>
        <v>117.4445740956826</v>
      </c>
    </row>
    <row r="63" spans="1:11" ht="15.75">
      <c r="A63" s="263">
        <v>32</v>
      </c>
      <c r="B63" t="s">
        <v>39</v>
      </c>
      <c r="C63" t="s">
        <v>8</v>
      </c>
      <c r="D63" s="4" t="s">
        <v>33</v>
      </c>
      <c r="E63" s="4">
        <v>132</v>
      </c>
      <c r="F63" s="4">
        <v>2001</v>
      </c>
      <c r="G63" s="8">
        <v>0.012199074074074072</v>
      </c>
      <c r="H63" s="4">
        <v>32</v>
      </c>
      <c r="I63" s="13">
        <v>115.52</v>
      </c>
      <c r="J63" s="264">
        <f t="shared" si="6"/>
        <v>77.01283547257877</v>
      </c>
      <c r="K63" s="264">
        <f t="shared" si="7"/>
        <v>115.51925320886815</v>
      </c>
    </row>
    <row r="64" spans="1:11" ht="15.75">
      <c r="A64" s="263">
        <v>36</v>
      </c>
      <c r="B64" t="s">
        <v>42</v>
      </c>
      <c r="C64" t="s">
        <v>8</v>
      </c>
      <c r="D64" s="4" t="s">
        <v>9</v>
      </c>
      <c r="E64" s="4">
        <v>134</v>
      </c>
      <c r="F64" s="4">
        <v>2003</v>
      </c>
      <c r="G64" s="8">
        <v>0.012777777777777777</v>
      </c>
      <c r="H64" s="4">
        <v>36</v>
      </c>
      <c r="I64" s="13">
        <v>106.77</v>
      </c>
      <c r="J64" s="264">
        <f t="shared" si="6"/>
        <v>71.17852975495919</v>
      </c>
      <c r="K64" s="264">
        <f t="shared" si="7"/>
        <v>106.76779463243878</v>
      </c>
    </row>
    <row r="65" spans="1:11" ht="15.75">
      <c r="A65" s="263">
        <v>46</v>
      </c>
      <c r="B65" t="s">
        <v>44</v>
      </c>
      <c r="C65" t="s">
        <v>8</v>
      </c>
      <c r="D65" s="4" t="s">
        <v>9</v>
      </c>
      <c r="E65" s="4">
        <v>127</v>
      </c>
      <c r="F65" s="4">
        <v>2003</v>
      </c>
      <c r="G65" s="8">
        <v>0.013587962962962963</v>
      </c>
      <c r="H65" s="4">
        <v>46</v>
      </c>
      <c r="I65" s="13">
        <v>94.52</v>
      </c>
      <c r="J65" s="264">
        <f t="shared" si="6"/>
        <v>63.01050175029172</v>
      </c>
      <c r="K65" s="264">
        <f t="shared" si="7"/>
        <v>94.51575262543759</v>
      </c>
    </row>
    <row r="66" spans="1:11" ht="15.75">
      <c r="A66" s="263">
        <v>61</v>
      </c>
      <c r="B66" t="s">
        <v>51</v>
      </c>
      <c r="C66" t="s">
        <v>8</v>
      </c>
      <c r="D66" s="4" t="s">
        <v>9</v>
      </c>
      <c r="E66" s="4">
        <v>112</v>
      </c>
      <c r="F66" s="4">
        <v>2002</v>
      </c>
      <c r="G66" s="8">
        <v>0.019189814814814816</v>
      </c>
      <c r="H66" s="4">
        <v>61</v>
      </c>
      <c r="I66" s="13">
        <v>9.8</v>
      </c>
      <c r="J66" s="264">
        <f t="shared" si="6"/>
        <v>6.534422403733942</v>
      </c>
      <c r="K66" s="264">
        <f>1.5*$J66</f>
        <v>9.801633605600912</v>
      </c>
    </row>
    <row r="68" ht="15.75">
      <c r="A68" s="261"/>
    </row>
    <row r="70" ht="15.75">
      <c r="A70" s="262"/>
    </row>
    <row r="71" spans="1:7" ht="15.75">
      <c r="A71" s="263"/>
      <c r="G71" s="8"/>
    </row>
    <row r="72" spans="1:7" ht="15.75">
      <c r="A72" s="263"/>
      <c r="G72" s="8"/>
    </row>
    <row r="73" spans="1:7" ht="15.75">
      <c r="A73" s="263"/>
      <c r="G73" s="8"/>
    </row>
    <row r="74" spans="1:7" ht="15.75">
      <c r="A74" s="263"/>
      <c r="G74" s="8"/>
    </row>
    <row r="75" spans="1:7" ht="15.75">
      <c r="A75" s="263"/>
      <c r="G75" s="8"/>
    </row>
    <row r="76" spans="1:7" ht="15.75">
      <c r="A76" s="263"/>
      <c r="G76" s="8"/>
    </row>
    <row r="77" spans="1:7" ht="15.75">
      <c r="A77" s="263"/>
      <c r="G77" s="8"/>
    </row>
    <row r="78" spans="1:7" ht="15.75">
      <c r="A78" s="263"/>
      <c r="G78" s="8"/>
    </row>
    <row r="79" spans="1:7" ht="15.75">
      <c r="A79" s="263"/>
      <c r="G79" s="8"/>
    </row>
    <row r="80" spans="1:7" ht="15.75">
      <c r="A80" s="263"/>
      <c r="G80" s="8"/>
    </row>
    <row r="81" spans="1:7" ht="15.75">
      <c r="A81" s="263"/>
      <c r="G81" s="8"/>
    </row>
    <row r="82" spans="1:7" ht="15.75">
      <c r="A82" s="263"/>
      <c r="G82" s="8"/>
    </row>
    <row r="83" spans="1:7" ht="15.75">
      <c r="A83" s="263"/>
      <c r="G83" s="8"/>
    </row>
    <row r="84" spans="1:7" ht="15.75">
      <c r="A84" s="263"/>
      <c r="G84" s="8"/>
    </row>
    <row r="85" spans="1:7" ht="15.75">
      <c r="A85" s="263"/>
      <c r="G85" s="8"/>
    </row>
    <row r="86" spans="1:7" ht="15.75">
      <c r="A86" s="263"/>
      <c r="G86" s="8"/>
    </row>
    <row r="87" spans="1:7" ht="15.75">
      <c r="A87" s="263"/>
      <c r="G87" s="8"/>
    </row>
    <row r="88" spans="1:7" ht="15.75">
      <c r="A88" s="263"/>
      <c r="G88" s="8"/>
    </row>
    <row r="89" spans="1:7" ht="15.75">
      <c r="A89" s="263"/>
      <c r="G89" s="8"/>
    </row>
    <row r="90" ht="15.75">
      <c r="A90" s="263"/>
    </row>
    <row r="91" ht="15.75">
      <c r="A91" s="263"/>
    </row>
    <row r="92" ht="15.75">
      <c r="A92" s="263"/>
    </row>
    <row r="93" ht="15.75">
      <c r="A93" s="263"/>
    </row>
    <row r="94" ht="15.75">
      <c r="A94" s="263"/>
    </row>
    <row r="95" ht="15.75">
      <c r="A95" s="263"/>
    </row>
    <row r="96" ht="15.75">
      <c r="A96" s="263"/>
    </row>
  </sheetData>
  <sheetProtection/>
  <autoFilter ref="A3:A96"/>
  <printOptions/>
  <pageMargins left="0.7" right="0.7" top="0.75" bottom="0.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166"/>
  <sheetViews>
    <sheetView zoomScalePageLayoutView="0" workbookViewId="0" topLeftCell="A1">
      <selection activeCell="L46" sqref="L46"/>
    </sheetView>
  </sheetViews>
  <sheetFormatPr defaultColWidth="9.140625" defaultRowHeight="15"/>
  <cols>
    <col min="1" max="1" width="6.421875" style="0" customWidth="1"/>
    <col min="2" max="2" width="22.00390625" style="0" customWidth="1"/>
    <col min="3" max="3" width="15.28125" style="0" customWidth="1"/>
    <col min="4" max="4" width="7.57421875" style="4" customWidth="1"/>
    <col min="5" max="5" width="11.7109375" style="4" customWidth="1"/>
    <col min="6" max="6" width="9.140625" style="4" customWidth="1"/>
    <col min="8" max="9" width="9.140625" style="264" customWidth="1"/>
  </cols>
  <sheetData>
    <row r="2" spans="2:5" ht="18.75">
      <c r="B2" s="111" t="s">
        <v>817</v>
      </c>
      <c r="C2" s="278" t="s">
        <v>717</v>
      </c>
      <c r="D2" s="278" t="s">
        <v>818</v>
      </c>
      <c r="E2" s="279">
        <v>43177</v>
      </c>
    </row>
    <row r="3" spans="1:2" ht="15.75">
      <c r="A3" s="261" t="s">
        <v>1022</v>
      </c>
      <c r="B3" t="s">
        <v>1073</v>
      </c>
    </row>
    <row r="4" spans="1:7" ht="15.75">
      <c r="A4" s="262" t="s">
        <v>0</v>
      </c>
      <c r="B4" t="s">
        <v>1</v>
      </c>
      <c r="C4" t="s">
        <v>2</v>
      </c>
      <c r="D4" s="4" t="s">
        <v>118</v>
      </c>
      <c r="E4" s="4" t="s">
        <v>5</v>
      </c>
      <c r="F4" s="4" t="s">
        <v>119</v>
      </c>
      <c r="G4" s="169" t="s">
        <v>130</v>
      </c>
    </row>
    <row r="5" spans="1:8" ht="15.75">
      <c r="A5" s="263">
        <v>1</v>
      </c>
      <c r="B5" t="s">
        <v>707</v>
      </c>
      <c r="C5" t="s">
        <v>322</v>
      </c>
      <c r="D5" s="4">
        <v>2006</v>
      </c>
      <c r="E5" s="8">
        <v>0.006030092592592593</v>
      </c>
      <c r="F5" s="4">
        <v>1</v>
      </c>
      <c r="G5" s="24">
        <v>100</v>
      </c>
      <c r="H5" s="264">
        <f>200-E5/E$5*100</f>
        <v>100</v>
      </c>
    </row>
    <row r="6" spans="1:8" ht="15.75">
      <c r="A6" s="263">
        <v>2</v>
      </c>
      <c r="B6" t="s">
        <v>708</v>
      </c>
      <c r="C6" t="s">
        <v>330</v>
      </c>
      <c r="D6" s="4">
        <v>2006</v>
      </c>
      <c r="E6" s="8">
        <v>0.0066550925925925935</v>
      </c>
      <c r="F6" s="4">
        <v>2</v>
      </c>
      <c r="G6" s="24">
        <v>89.64</v>
      </c>
      <c r="H6" s="264">
        <f>200-E6/E$5*100</f>
        <v>89.63531669865642</v>
      </c>
    </row>
    <row r="7" spans="1:8" ht="15.75">
      <c r="A7" s="263">
        <v>3</v>
      </c>
      <c r="B7" t="s">
        <v>709</v>
      </c>
      <c r="C7" t="s">
        <v>330</v>
      </c>
      <c r="D7" s="4">
        <v>2006</v>
      </c>
      <c r="E7" s="8">
        <v>0.007106481481481481</v>
      </c>
      <c r="F7" s="4">
        <v>3</v>
      </c>
      <c r="G7" s="24">
        <v>82.15</v>
      </c>
      <c r="H7" s="264">
        <f>200-E7/E$5*100</f>
        <v>82.14971209213053</v>
      </c>
    </row>
    <row r="8" spans="1:8" ht="15.75">
      <c r="A8" s="263">
        <v>4</v>
      </c>
      <c r="B8" t="s">
        <v>713</v>
      </c>
      <c r="C8" t="s">
        <v>344</v>
      </c>
      <c r="D8" s="4">
        <v>2006</v>
      </c>
      <c r="E8" s="8">
        <v>0.008020833333333333</v>
      </c>
      <c r="F8" s="4">
        <v>4</v>
      </c>
      <c r="G8" s="24">
        <v>66.99</v>
      </c>
      <c r="H8" s="264">
        <f>200-E8/E$5*100</f>
        <v>66.9865642994242</v>
      </c>
    </row>
    <row r="9" spans="1:8" ht="15.75">
      <c r="A9" s="263">
        <v>5</v>
      </c>
      <c r="B9" t="s">
        <v>1024</v>
      </c>
      <c r="C9" t="s">
        <v>1025</v>
      </c>
      <c r="D9" s="4">
        <v>2007</v>
      </c>
      <c r="E9" s="8">
        <v>0.008749999999999999</v>
      </c>
      <c r="F9" s="4">
        <v>5</v>
      </c>
      <c r="G9" s="24">
        <v>54.89</v>
      </c>
      <c r="H9" s="264">
        <f>200-E9/E$5*100</f>
        <v>54.89443378119003</v>
      </c>
    </row>
    <row r="10" spans="1:8" ht="15.75">
      <c r="A10" s="263">
        <v>6</v>
      </c>
      <c r="B10" t="s">
        <v>721</v>
      </c>
      <c r="C10" t="s">
        <v>330</v>
      </c>
      <c r="D10" s="4">
        <v>2007</v>
      </c>
      <c r="E10" s="8">
        <v>0.008981481481481481</v>
      </c>
      <c r="F10" s="4">
        <v>6</v>
      </c>
      <c r="G10" s="24">
        <v>51.06</v>
      </c>
      <c r="H10" s="264">
        <f>200-E10/E$5*100</f>
        <v>51.05566218809983</v>
      </c>
    </row>
    <row r="11" spans="1:8" ht="15.75">
      <c r="A11" s="263">
        <v>7</v>
      </c>
      <c r="B11" t="s">
        <v>711</v>
      </c>
      <c r="C11" t="s">
        <v>322</v>
      </c>
      <c r="D11" s="4">
        <v>2007</v>
      </c>
      <c r="E11" s="8">
        <v>0.00920138888888889</v>
      </c>
      <c r="F11" s="4">
        <v>7</v>
      </c>
      <c r="G11" s="24">
        <v>47.41</v>
      </c>
      <c r="H11" s="264">
        <f>200-E11/E$5*100</f>
        <v>47.408829174664106</v>
      </c>
    </row>
    <row r="12" spans="1:8" ht="15.75">
      <c r="A12" s="263">
        <v>8</v>
      </c>
      <c r="B12" t="s">
        <v>715</v>
      </c>
      <c r="C12" t="s">
        <v>344</v>
      </c>
      <c r="D12" s="4">
        <v>2007</v>
      </c>
      <c r="E12" s="8">
        <v>0.009918981481481482</v>
      </c>
      <c r="F12" s="4">
        <v>8</v>
      </c>
      <c r="G12" s="24">
        <v>35.51</v>
      </c>
      <c r="H12" s="264">
        <f>200-E12/E$5*100</f>
        <v>35.50863723608447</v>
      </c>
    </row>
    <row r="13" spans="1:8" ht="15.75">
      <c r="A13" s="263">
        <v>9</v>
      </c>
      <c r="B13" t="s">
        <v>712</v>
      </c>
      <c r="C13" t="s">
        <v>330</v>
      </c>
      <c r="D13" s="4">
        <v>2006</v>
      </c>
      <c r="E13" s="8">
        <v>0.009976851851851853</v>
      </c>
      <c r="F13" s="4">
        <v>9</v>
      </c>
      <c r="G13" s="24">
        <v>34.55</v>
      </c>
      <c r="H13" s="264">
        <f>200-E13/E$5*100</f>
        <v>34.54894433781189</v>
      </c>
    </row>
    <row r="14" spans="1:8" ht="15.75">
      <c r="A14" s="263">
        <v>10</v>
      </c>
      <c r="B14" t="s">
        <v>714</v>
      </c>
      <c r="C14" t="s">
        <v>322</v>
      </c>
      <c r="D14" s="4">
        <v>2007</v>
      </c>
      <c r="E14" s="8">
        <v>0.01019675925925926</v>
      </c>
      <c r="F14" s="4">
        <v>10</v>
      </c>
      <c r="G14" s="24">
        <v>30.9</v>
      </c>
      <c r="H14" s="264">
        <f>200-E14/E$5*100</f>
        <v>30.90211132437622</v>
      </c>
    </row>
    <row r="15" spans="1:8" ht="15.75">
      <c r="A15" s="263">
        <v>11</v>
      </c>
      <c r="B15" t="s">
        <v>718</v>
      </c>
      <c r="C15" t="s">
        <v>322</v>
      </c>
      <c r="D15" s="4">
        <v>2007</v>
      </c>
      <c r="E15" s="8">
        <v>0.010358796296296295</v>
      </c>
      <c r="F15" s="4">
        <v>11</v>
      </c>
      <c r="G15" s="24">
        <v>28.21</v>
      </c>
      <c r="H15" s="264">
        <f>200-E15/E$5*100</f>
        <v>28.214971209213076</v>
      </c>
    </row>
    <row r="16" spans="1:8" ht="15.75">
      <c r="A16" s="263">
        <v>12</v>
      </c>
      <c r="B16" t="s">
        <v>710</v>
      </c>
      <c r="C16" t="s">
        <v>322</v>
      </c>
      <c r="D16" s="4">
        <v>2007</v>
      </c>
      <c r="E16" s="8">
        <v>0.010381944444444444</v>
      </c>
      <c r="F16" s="4">
        <v>12</v>
      </c>
      <c r="G16" s="24">
        <v>27.83</v>
      </c>
      <c r="H16" s="264">
        <f>200-E16/E$5*100</f>
        <v>27.83109404990404</v>
      </c>
    </row>
    <row r="17" spans="1:8" ht="15.75">
      <c r="A17" s="263">
        <v>13</v>
      </c>
      <c r="B17" t="s">
        <v>804</v>
      </c>
      <c r="C17" t="s">
        <v>330</v>
      </c>
      <c r="D17" s="4">
        <v>2006</v>
      </c>
      <c r="E17" s="8">
        <v>0.010532407407407407</v>
      </c>
      <c r="F17" s="4">
        <v>13</v>
      </c>
      <c r="G17" s="24">
        <v>25.34</v>
      </c>
      <c r="H17" s="264">
        <f>200-E17/E$5*100</f>
        <v>25.335892514395397</v>
      </c>
    </row>
    <row r="18" spans="1:8" ht="15.75">
      <c r="A18" s="263">
        <v>14</v>
      </c>
      <c r="B18" t="s">
        <v>1027</v>
      </c>
      <c r="C18" t="s">
        <v>344</v>
      </c>
      <c r="D18" s="4">
        <v>2008</v>
      </c>
      <c r="E18" s="8">
        <v>0.013912037037037037</v>
      </c>
      <c r="F18" s="4">
        <v>14</v>
      </c>
      <c r="G18" s="24">
        <v>0</v>
      </c>
      <c r="H18" s="264">
        <v>0</v>
      </c>
    </row>
    <row r="19" spans="1:8" ht="15.75">
      <c r="A19" s="263">
        <v>15</v>
      </c>
      <c r="B19" t="s">
        <v>725</v>
      </c>
      <c r="C19" t="s">
        <v>1025</v>
      </c>
      <c r="D19" s="4">
        <v>2007</v>
      </c>
      <c r="E19" s="8">
        <v>0.014120370370370368</v>
      </c>
      <c r="F19" s="4">
        <v>15</v>
      </c>
      <c r="G19" s="24">
        <v>0</v>
      </c>
      <c r="H19" s="264">
        <v>0</v>
      </c>
    </row>
    <row r="20" spans="1:8" ht="15.75">
      <c r="A20" s="263">
        <v>16</v>
      </c>
      <c r="B20" t="s">
        <v>1028</v>
      </c>
      <c r="C20" t="s">
        <v>330</v>
      </c>
      <c r="D20" s="4">
        <v>2007</v>
      </c>
      <c r="E20" s="8">
        <v>0.014189814814814815</v>
      </c>
      <c r="F20" s="4">
        <v>16</v>
      </c>
      <c r="G20" s="24">
        <v>0</v>
      </c>
      <c r="H20" s="264">
        <v>0</v>
      </c>
    </row>
    <row r="21" spans="1:8" ht="15.75">
      <c r="A21" s="263">
        <v>17</v>
      </c>
      <c r="B21" t="s">
        <v>1035</v>
      </c>
      <c r="C21" t="s">
        <v>376</v>
      </c>
      <c r="D21" s="4">
        <v>2007</v>
      </c>
      <c r="E21" s="8">
        <v>0.01659722222222222</v>
      </c>
      <c r="F21" s="4">
        <v>17</v>
      </c>
      <c r="G21" s="24">
        <v>0</v>
      </c>
      <c r="H21" s="264">
        <v>0</v>
      </c>
    </row>
    <row r="22" spans="1:8" ht="15.75">
      <c r="A22" s="263">
        <v>18</v>
      </c>
      <c r="B22" t="s">
        <v>1034</v>
      </c>
      <c r="C22" t="s">
        <v>344</v>
      </c>
      <c r="D22" s="4">
        <v>2008</v>
      </c>
      <c r="E22" s="8">
        <v>0.016979166666666667</v>
      </c>
      <c r="F22" s="4">
        <v>18</v>
      </c>
      <c r="G22" s="24">
        <v>0</v>
      </c>
      <c r="H22" s="264">
        <v>0</v>
      </c>
    </row>
    <row r="23" spans="1:8" ht="15.75">
      <c r="A23" s="263">
        <v>19</v>
      </c>
      <c r="B23" t="s">
        <v>1029</v>
      </c>
      <c r="C23" t="s">
        <v>330</v>
      </c>
      <c r="D23" s="4">
        <v>2009</v>
      </c>
      <c r="E23" s="8">
        <v>0.01709490740740741</v>
      </c>
      <c r="F23" s="4">
        <v>19</v>
      </c>
      <c r="G23" s="24">
        <v>0</v>
      </c>
      <c r="H23" s="264">
        <v>0</v>
      </c>
    </row>
    <row r="24" spans="1:8" ht="15.75">
      <c r="A24" s="263">
        <v>20</v>
      </c>
      <c r="B24" t="s">
        <v>1030</v>
      </c>
      <c r="C24" t="s">
        <v>330</v>
      </c>
      <c r="D24" s="4">
        <v>2009</v>
      </c>
      <c r="E24" s="8">
        <v>0.017280092592592593</v>
      </c>
      <c r="F24" s="4">
        <v>20</v>
      </c>
      <c r="G24" s="24">
        <v>0</v>
      </c>
      <c r="H24" s="264">
        <v>0</v>
      </c>
    </row>
    <row r="25" spans="1:8" ht="15.75">
      <c r="A25" s="263">
        <v>21</v>
      </c>
      <c r="B25" t="s">
        <v>727</v>
      </c>
      <c r="C25" t="s">
        <v>344</v>
      </c>
      <c r="D25" s="4">
        <v>2007</v>
      </c>
      <c r="E25" s="8">
        <v>0.01730324074074074</v>
      </c>
      <c r="F25" s="4">
        <v>21</v>
      </c>
      <c r="G25" s="24">
        <v>0</v>
      </c>
      <c r="H25" s="264">
        <v>0</v>
      </c>
    </row>
    <row r="26" spans="1:8" ht="15.75">
      <c r="A26" s="263">
        <v>22</v>
      </c>
      <c r="B26" t="s">
        <v>806</v>
      </c>
      <c r="C26" t="s">
        <v>1040</v>
      </c>
      <c r="D26" s="4">
        <v>2007</v>
      </c>
      <c r="E26" s="8">
        <v>0.017569444444444447</v>
      </c>
      <c r="F26" s="4">
        <v>22</v>
      </c>
      <c r="G26" s="24">
        <v>0</v>
      </c>
      <c r="H26" s="264">
        <v>0</v>
      </c>
    </row>
    <row r="27" spans="1:8" ht="15.75">
      <c r="A27" s="263">
        <v>23</v>
      </c>
      <c r="B27" t="s">
        <v>1026</v>
      </c>
      <c r="C27" t="s">
        <v>330</v>
      </c>
      <c r="D27" s="4">
        <v>2009</v>
      </c>
      <c r="E27" s="8">
        <v>0.018460648148148146</v>
      </c>
      <c r="F27" s="4">
        <v>23</v>
      </c>
      <c r="G27" s="24">
        <v>0</v>
      </c>
      <c r="H27" s="264">
        <v>0</v>
      </c>
    </row>
    <row r="28" spans="1:8" ht="15.75">
      <c r="A28" s="263">
        <v>24</v>
      </c>
      <c r="B28" t="s">
        <v>1031</v>
      </c>
      <c r="C28" t="s">
        <v>330</v>
      </c>
      <c r="D28" s="4">
        <v>2009</v>
      </c>
      <c r="E28" s="8">
        <v>0.018530092592592595</v>
      </c>
      <c r="F28" s="4">
        <v>24</v>
      </c>
      <c r="G28" s="24">
        <v>0</v>
      </c>
      <c r="H28" s="264">
        <v>0</v>
      </c>
    </row>
    <row r="29" spans="1:8" ht="15.75">
      <c r="A29" s="263">
        <v>25</v>
      </c>
      <c r="B29" t="s">
        <v>1033</v>
      </c>
      <c r="C29" t="s">
        <v>330</v>
      </c>
      <c r="D29" s="4">
        <v>2007</v>
      </c>
      <c r="E29" s="8">
        <v>0.02108796296296296</v>
      </c>
      <c r="F29" s="4">
        <v>25</v>
      </c>
      <c r="G29" s="24">
        <v>0</v>
      </c>
      <c r="H29" s="264">
        <v>0</v>
      </c>
    </row>
    <row r="30" spans="1:8" ht="15.75">
      <c r="A30" s="263">
        <v>26</v>
      </c>
      <c r="B30" t="s">
        <v>805</v>
      </c>
      <c r="C30" t="s">
        <v>1040</v>
      </c>
      <c r="D30" s="4">
        <v>2008</v>
      </c>
      <c r="E30" s="8">
        <v>0.022604166666666665</v>
      </c>
      <c r="F30" s="4">
        <v>26</v>
      </c>
      <c r="G30" s="24">
        <v>0</v>
      </c>
      <c r="H30" s="264">
        <v>0</v>
      </c>
    </row>
    <row r="31" spans="1:8" ht="15.75">
      <c r="A31" s="263">
        <v>27</v>
      </c>
      <c r="B31" t="s">
        <v>1036</v>
      </c>
      <c r="C31" t="s">
        <v>376</v>
      </c>
      <c r="D31" s="4">
        <v>2008</v>
      </c>
      <c r="E31" s="8">
        <v>0.023171296296296297</v>
      </c>
      <c r="F31" s="4">
        <v>27</v>
      </c>
      <c r="G31" s="24">
        <v>0</v>
      </c>
      <c r="H31" s="264">
        <v>0</v>
      </c>
    </row>
    <row r="32" spans="1:8" ht="15.75">
      <c r="A32" s="263">
        <v>28</v>
      </c>
      <c r="B32" t="s">
        <v>1032</v>
      </c>
      <c r="C32" t="s">
        <v>330</v>
      </c>
      <c r="D32" s="4">
        <v>2008</v>
      </c>
      <c r="E32" s="8">
        <v>0.028391203703703707</v>
      </c>
      <c r="F32" s="4">
        <v>28</v>
      </c>
      <c r="G32" s="24">
        <v>0</v>
      </c>
      <c r="H32" s="264">
        <v>0</v>
      </c>
    </row>
    <row r="33" ht="15">
      <c r="A33" s="4"/>
    </row>
    <row r="34" spans="1:2" ht="15.75">
      <c r="A34" s="261" t="s">
        <v>1037</v>
      </c>
      <c r="B34" t="s">
        <v>1074</v>
      </c>
    </row>
    <row r="35" spans="1:8" ht="15.75">
      <c r="A35" s="263">
        <v>1</v>
      </c>
      <c r="B35" t="s">
        <v>7</v>
      </c>
      <c r="C35" t="s">
        <v>330</v>
      </c>
      <c r="D35" s="4">
        <v>2004</v>
      </c>
      <c r="E35" s="8">
        <v>0.009560185185185185</v>
      </c>
      <c r="F35" s="4">
        <v>1</v>
      </c>
      <c r="G35" s="24">
        <v>100</v>
      </c>
      <c r="H35" s="264">
        <f>200-E35/E$35*100</f>
        <v>100</v>
      </c>
    </row>
    <row r="36" spans="1:8" ht="15.75">
      <c r="A36" s="263">
        <v>2</v>
      </c>
      <c r="B36" t="s">
        <v>10</v>
      </c>
      <c r="C36" t="s">
        <v>330</v>
      </c>
      <c r="D36" s="4">
        <v>2004</v>
      </c>
      <c r="E36" s="8">
        <v>0.009953703703703704</v>
      </c>
      <c r="F36" s="4">
        <v>2</v>
      </c>
      <c r="G36" s="24">
        <v>95.88</v>
      </c>
      <c r="H36" s="264">
        <f>200-E36/E$35*100</f>
        <v>95.88377723970945</v>
      </c>
    </row>
    <row r="37" spans="1:8" ht="15.75">
      <c r="A37" s="263">
        <v>3</v>
      </c>
      <c r="B37" t="s">
        <v>14</v>
      </c>
      <c r="C37" t="s">
        <v>330</v>
      </c>
      <c r="D37" s="4">
        <v>2004</v>
      </c>
      <c r="E37" s="8">
        <v>0.011284722222222222</v>
      </c>
      <c r="F37" s="4">
        <v>3</v>
      </c>
      <c r="G37" s="24">
        <v>81.96</v>
      </c>
      <c r="H37" s="264">
        <f>200-E37/E$35*100</f>
        <v>81.96125907990314</v>
      </c>
    </row>
    <row r="38" spans="1:8" ht="15.75">
      <c r="A38" s="263">
        <v>4</v>
      </c>
      <c r="B38" t="s">
        <v>19</v>
      </c>
      <c r="C38" t="s">
        <v>1025</v>
      </c>
      <c r="D38" s="4">
        <v>2005</v>
      </c>
      <c r="E38" s="8">
        <v>0.011550925925925925</v>
      </c>
      <c r="F38" s="4">
        <v>4</v>
      </c>
      <c r="G38" s="24">
        <v>79.18</v>
      </c>
      <c r="H38" s="264">
        <f>200-E38/E$35*100</f>
        <v>79.17675544794191</v>
      </c>
    </row>
    <row r="39" spans="1:8" ht="15.75">
      <c r="A39" s="263">
        <v>5</v>
      </c>
      <c r="B39" t="s">
        <v>23</v>
      </c>
      <c r="C39" t="s">
        <v>322</v>
      </c>
      <c r="D39" s="4">
        <v>2004</v>
      </c>
      <c r="E39" s="8">
        <v>0.012870370370370372</v>
      </c>
      <c r="F39" s="4">
        <v>5</v>
      </c>
      <c r="G39" s="24">
        <v>65.38</v>
      </c>
      <c r="H39" s="264">
        <f>200-E39/E$35*100</f>
        <v>65.37530266343825</v>
      </c>
    </row>
    <row r="40" spans="1:8" ht="15.75">
      <c r="A40" s="263">
        <v>6</v>
      </c>
      <c r="B40" t="s">
        <v>22</v>
      </c>
      <c r="C40" t="s">
        <v>1025</v>
      </c>
      <c r="D40" s="4">
        <v>2005</v>
      </c>
      <c r="E40" s="8">
        <v>0.014108796296296295</v>
      </c>
      <c r="F40" s="4">
        <v>6</v>
      </c>
      <c r="G40" s="24">
        <v>52.42</v>
      </c>
      <c r="H40" s="264">
        <f>200-E40/E$35*100</f>
        <v>52.421307506053296</v>
      </c>
    </row>
    <row r="41" spans="1:8" ht="15.75">
      <c r="A41" s="263">
        <v>7</v>
      </c>
      <c r="B41" t="s">
        <v>13</v>
      </c>
      <c r="C41" t="s">
        <v>1025</v>
      </c>
      <c r="D41" s="4">
        <v>2004</v>
      </c>
      <c r="E41" s="8">
        <v>0.015023148148148148</v>
      </c>
      <c r="F41" s="4">
        <v>7</v>
      </c>
      <c r="G41" s="24">
        <v>42.86</v>
      </c>
      <c r="H41" s="264">
        <f>200-E41/E$35*100</f>
        <v>42.85714285714286</v>
      </c>
    </row>
    <row r="42" spans="1:8" ht="15.75">
      <c r="A42" s="263">
        <v>8</v>
      </c>
      <c r="B42" t="s">
        <v>27</v>
      </c>
      <c r="C42" t="s">
        <v>344</v>
      </c>
      <c r="D42" s="4">
        <v>2005</v>
      </c>
      <c r="E42" s="8">
        <v>0.015150462962962963</v>
      </c>
      <c r="F42" s="4">
        <v>8</v>
      </c>
      <c r="G42" s="24">
        <v>41.53</v>
      </c>
      <c r="H42" s="264">
        <f>200-E42/E$35*100</f>
        <v>41.525423728813564</v>
      </c>
    </row>
    <row r="43" spans="1:8" ht="15.75">
      <c r="A43" s="263">
        <v>9</v>
      </c>
      <c r="B43" t="s">
        <v>12</v>
      </c>
      <c r="C43" t="s">
        <v>322</v>
      </c>
      <c r="D43" s="4">
        <v>2004</v>
      </c>
      <c r="E43" s="8">
        <v>0.017557870370370373</v>
      </c>
      <c r="F43" s="4">
        <v>9</v>
      </c>
      <c r="G43" s="24">
        <v>16.34</v>
      </c>
      <c r="H43" s="264">
        <f>200-E43/E$35*100</f>
        <v>16.343825665859555</v>
      </c>
    </row>
    <row r="44" spans="1:8" ht="15.75">
      <c r="A44" s="263">
        <v>10</v>
      </c>
      <c r="B44" t="s">
        <v>25</v>
      </c>
      <c r="C44" t="s">
        <v>330</v>
      </c>
      <c r="D44" s="4">
        <v>2005</v>
      </c>
      <c r="E44" s="8">
        <v>0.018194444444444444</v>
      </c>
      <c r="F44" s="4">
        <v>10</v>
      </c>
      <c r="G44" s="24">
        <v>9.69</v>
      </c>
      <c r="H44" s="264">
        <f>200-E44/E$35*100</f>
        <v>9.685230024213098</v>
      </c>
    </row>
    <row r="45" spans="1:8" ht="15.75">
      <c r="A45" s="263">
        <v>11</v>
      </c>
      <c r="B45" t="s">
        <v>166</v>
      </c>
      <c r="C45" t="s">
        <v>330</v>
      </c>
      <c r="D45" s="4">
        <v>2005</v>
      </c>
      <c r="E45" s="8">
        <v>0.019421296296296294</v>
      </c>
      <c r="F45" s="4">
        <v>11</v>
      </c>
      <c r="G45" s="24">
        <v>0</v>
      </c>
      <c r="H45" s="264">
        <v>0</v>
      </c>
    </row>
    <row r="46" spans="1:8" ht="15.75">
      <c r="A46" s="263">
        <v>12</v>
      </c>
      <c r="B46" t="s">
        <v>728</v>
      </c>
      <c r="C46" t="s">
        <v>344</v>
      </c>
      <c r="D46" s="4">
        <v>1979</v>
      </c>
      <c r="E46" s="8">
        <v>0.020092592592592592</v>
      </c>
      <c r="F46" s="359" t="s">
        <v>729</v>
      </c>
      <c r="G46" s="24">
        <v>0</v>
      </c>
      <c r="H46" s="264">
        <v>0</v>
      </c>
    </row>
    <row r="47" spans="1:8" ht="15.75">
      <c r="A47" s="263">
        <v>13</v>
      </c>
      <c r="B47" t="s">
        <v>28</v>
      </c>
      <c r="C47" t="s">
        <v>322</v>
      </c>
      <c r="D47" s="4">
        <v>2004</v>
      </c>
      <c r="E47" s="8">
        <v>0.020879629629629626</v>
      </c>
      <c r="F47" s="4">
        <v>12</v>
      </c>
      <c r="G47" s="24">
        <v>0</v>
      </c>
      <c r="H47" s="264">
        <v>0</v>
      </c>
    </row>
    <row r="48" spans="1:8" ht="15.75">
      <c r="A48" s="263">
        <v>14</v>
      </c>
      <c r="B48" t="s">
        <v>730</v>
      </c>
      <c r="C48" t="s">
        <v>1025</v>
      </c>
      <c r="D48" s="4">
        <v>2004</v>
      </c>
      <c r="E48" s="8">
        <v>0.02517361111111111</v>
      </c>
      <c r="F48" s="4">
        <v>13</v>
      </c>
      <c r="G48" s="24">
        <v>0</v>
      </c>
      <c r="H48" s="264">
        <v>0</v>
      </c>
    </row>
    <row r="49" spans="1:8" ht="15.75">
      <c r="A49" s="263">
        <v>15</v>
      </c>
      <c r="B49" t="s">
        <v>1039</v>
      </c>
      <c r="C49" t="s">
        <v>1040</v>
      </c>
      <c r="D49" s="4">
        <v>2004</v>
      </c>
      <c r="E49" s="8">
        <v>0.0364699074074074</v>
      </c>
      <c r="F49" s="4">
        <v>14</v>
      </c>
      <c r="G49" s="24">
        <v>0</v>
      </c>
      <c r="H49" s="264">
        <v>0</v>
      </c>
    </row>
    <row r="50" ht="15">
      <c r="A50" s="4"/>
    </row>
    <row r="51" spans="1:2" ht="15.75">
      <c r="A51" s="261" t="s">
        <v>1041</v>
      </c>
      <c r="B51" t="s">
        <v>1075</v>
      </c>
    </row>
    <row r="52" spans="1:8" ht="15.75">
      <c r="A52" s="263">
        <v>1</v>
      </c>
      <c r="B52" t="s">
        <v>34</v>
      </c>
      <c r="C52" t="s">
        <v>322</v>
      </c>
      <c r="D52" s="4">
        <v>2001</v>
      </c>
      <c r="E52" s="8">
        <v>0.010671296296296297</v>
      </c>
      <c r="F52" s="4">
        <v>1</v>
      </c>
      <c r="G52" s="24">
        <v>100</v>
      </c>
      <c r="H52" s="264">
        <f>200-E52/E$52*100</f>
        <v>100</v>
      </c>
    </row>
    <row r="53" spans="1:8" ht="15.75">
      <c r="A53" s="263">
        <v>2</v>
      </c>
      <c r="B53" t="s">
        <v>24</v>
      </c>
      <c r="C53" t="s">
        <v>1025</v>
      </c>
      <c r="D53" s="4">
        <v>2003</v>
      </c>
      <c r="E53" s="8">
        <v>0.010868055555555556</v>
      </c>
      <c r="F53" s="4">
        <v>2</v>
      </c>
      <c r="G53" s="24">
        <v>98.16</v>
      </c>
      <c r="H53" s="264">
        <f aca="true" t="shared" si="0" ref="H53:H63">200-E53/E$52*100</f>
        <v>98.15618221258133</v>
      </c>
    </row>
    <row r="54" spans="1:8" ht="15.75">
      <c r="A54" s="263">
        <v>3</v>
      </c>
      <c r="B54" t="s">
        <v>35</v>
      </c>
      <c r="C54" t="s">
        <v>344</v>
      </c>
      <c r="D54" s="4">
        <v>2001</v>
      </c>
      <c r="E54" s="8">
        <v>0.011423611111111112</v>
      </c>
      <c r="F54" s="4">
        <v>3</v>
      </c>
      <c r="G54" s="24">
        <v>92.95</v>
      </c>
      <c r="H54" s="264">
        <f t="shared" si="0"/>
        <v>92.95010845986984</v>
      </c>
    </row>
    <row r="55" spans="1:8" ht="15.75">
      <c r="A55" s="263">
        <v>4</v>
      </c>
      <c r="B55" t="s">
        <v>39</v>
      </c>
      <c r="C55" t="s">
        <v>732</v>
      </c>
      <c r="D55" s="4">
        <v>2001</v>
      </c>
      <c r="E55" s="8">
        <v>0.011574074074074075</v>
      </c>
      <c r="F55" s="4">
        <v>4</v>
      </c>
      <c r="G55" s="24">
        <v>91.54</v>
      </c>
      <c r="H55" s="264">
        <f t="shared" si="0"/>
        <v>91.54013015184381</v>
      </c>
    </row>
    <row r="56" spans="1:8" ht="15.75">
      <c r="A56" s="263">
        <v>5</v>
      </c>
      <c r="B56" t="s">
        <v>154</v>
      </c>
      <c r="C56" t="s">
        <v>732</v>
      </c>
      <c r="D56" s="4">
        <v>2001</v>
      </c>
      <c r="E56" s="8">
        <v>0.011747685185185186</v>
      </c>
      <c r="F56" s="4">
        <v>5</v>
      </c>
      <c r="G56" s="24">
        <v>89.91</v>
      </c>
      <c r="H56" s="264">
        <f t="shared" si="0"/>
        <v>89.91323210412148</v>
      </c>
    </row>
    <row r="57" spans="1:8" ht="15.75">
      <c r="A57" s="263">
        <v>6</v>
      </c>
      <c r="B57" t="s">
        <v>38</v>
      </c>
      <c r="C57" t="s">
        <v>330</v>
      </c>
      <c r="D57" s="4">
        <v>2003</v>
      </c>
      <c r="E57" s="8">
        <v>0.012002314814814815</v>
      </c>
      <c r="F57" s="4">
        <v>6</v>
      </c>
      <c r="G57" s="24">
        <v>87.53</v>
      </c>
      <c r="H57" s="264">
        <f t="shared" si="0"/>
        <v>87.52711496746204</v>
      </c>
    </row>
    <row r="58" spans="1:8" ht="15.75">
      <c r="A58" s="263">
        <v>7</v>
      </c>
      <c r="B58" t="s">
        <v>43</v>
      </c>
      <c r="C58" t="s">
        <v>732</v>
      </c>
      <c r="D58" s="4">
        <v>2001</v>
      </c>
      <c r="E58" s="8">
        <v>0.01207175925925926</v>
      </c>
      <c r="F58" s="4">
        <v>7</v>
      </c>
      <c r="G58" s="24">
        <v>86.88</v>
      </c>
      <c r="H58" s="264">
        <f t="shared" si="0"/>
        <v>86.87635574837311</v>
      </c>
    </row>
    <row r="59" spans="1:8" ht="15.75">
      <c r="A59" s="263">
        <v>8</v>
      </c>
      <c r="B59" t="s">
        <v>49</v>
      </c>
      <c r="C59" t="s">
        <v>376</v>
      </c>
      <c r="D59" s="4">
        <v>2002</v>
      </c>
      <c r="E59" s="8">
        <v>0.012546296296296297</v>
      </c>
      <c r="F59" s="4">
        <v>8</v>
      </c>
      <c r="G59" s="24">
        <v>82.43</v>
      </c>
      <c r="H59" s="264">
        <f t="shared" si="0"/>
        <v>82.4295010845987</v>
      </c>
    </row>
    <row r="60" spans="1:8" ht="15.75">
      <c r="A60" s="263">
        <v>9</v>
      </c>
      <c r="B60" t="s">
        <v>46</v>
      </c>
      <c r="C60" t="s">
        <v>330</v>
      </c>
      <c r="D60" s="4">
        <v>2003</v>
      </c>
      <c r="E60" s="8">
        <v>0.013356481481481483</v>
      </c>
      <c r="F60" s="4">
        <v>9</v>
      </c>
      <c r="G60" s="24">
        <v>74.84</v>
      </c>
      <c r="H60" s="264">
        <f t="shared" si="0"/>
        <v>74.83731019522774</v>
      </c>
    </row>
    <row r="61" spans="1:8" ht="15.75">
      <c r="A61" s="263">
        <v>10</v>
      </c>
      <c r="B61" t="s">
        <v>26</v>
      </c>
      <c r="C61" t="s">
        <v>330</v>
      </c>
      <c r="D61" s="4">
        <v>2003</v>
      </c>
      <c r="E61" s="8">
        <v>0.013645833333333331</v>
      </c>
      <c r="F61" s="4">
        <v>10</v>
      </c>
      <c r="G61" s="24">
        <v>72.13</v>
      </c>
      <c r="H61" s="264">
        <f t="shared" si="0"/>
        <v>72.1258134490239</v>
      </c>
    </row>
    <row r="62" spans="1:8" ht="15.75">
      <c r="A62" s="263">
        <v>11</v>
      </c>
      <c r="B62" t="s">
        <v>44</v>
      </c>
      <c r="C62" t="s">
        <v>344</v>
      </c>
      <c r="D62" s="4">
        <v>2003</v>
      </c>
      <c r="E62" s="8">
        <v>0.014050925925925927</v>
      </c>
      <c r="F62" s="4">
        <v>11</v>
      </c>
      <c r="G62" s="24">
        <v>68.33</v>
      </c>
      <c r="H62" s="264">
        <f t="shared" si="0"/>
        <v>68.32971800433839</v>
      </c>
    </row>
    <row r="63" spans="1:8" ht="15.75">
      <c r="A63" s="263">
        <v>12</v>
      </c>
      <c r="B63" t="s">
        <v>51</v>
      </c>
      <c r="C63" t="s">
        <v>322</v>
      </c>
      <c r="D63" s="4">
        <v>2002</v>
      </c>
      <c r="E63" s="8">
        <v>0.014988425925925926</v>
      </c>
      <c r="F63" s="4">
        <v>12</v>
      </c>
      <c r="G63" s="24">
        <v>59.54</v>
      </c>
      <c r="H63" s="264">
        <f t="shared" si="0"/>
        <v>59.544468546637745</v>
      </c>
    </row>
    <row r="64" spans="1:8" ht="15.75">
      <c r="A64" s="263">
        <v>13</v>
      </c>
      <c r="B64" t="s">
        <v>42</v>
      </c>
      <c r="C64" t="s">
        <v>322</v>
      </c>
      <c r="D64" s="4">
        <v>2003</v>
      </c>
      <c r="E64" s="4" t="s">
        <v>29</v>
      </c>
      <c r="F64" s="4" t="s">
        <v>29</v>
      </c>
      <c r="G64" s="24">
        <v>0</v>
      </c>
      <c r="H64" s="264">
        <v>0</v>
      </c>
    </row>
    <row r="65" ht="15">
      <c r="A65" s="4"/>
    </row>
    <row r="66" spans="1:2" ht="15.75">
      <c r="A66" s="261" t="s">
        <v>1044</v>
      </c>
      <c r="B66" t="s">
        <v>1077</v>
      </c>
    </row>
    <row r="67" spans="1:8" ht="15.75">
      <c r="A67" s="263">
        <v>1</v>
      </c>
      <c r="B67" t="s">
        <v>738</v>
      </c>
      <c r="C67" t="s">
        <v>376</v>
      </c>
      <c r="D67" s="4">
        <v>2006</v>
      </c>
      <c r="E67" s="8">
        <v>0.0069560185185185185</v>
      </c>
      <c r="F67" s="4">
        <v>1</v>
      </c>
      <c r="G67" s="24">
        <v>100</v>
      </c>
      <c r="H67" s="264">
        <f>200-E67/E$67*100</f>
        <v>100</v>
      </c>
    </row>
    <row r="68" spans="1:8" ht="15.75">
      <c r="A68" s="263">
        <v>2</v>
      </c>
      <c r="B68" t="s">
        <v>811</v>
      </c>
      <c r="C68" t="s">
        <v>330</v>
      </c>
      <c r="D68" s="4">
        <v>2006</v>
      </c>
      <c r="E68" s="8">
        <v>0.00755787037037037</v>
      </c>
      <c r="F68" s="4">
        <v>2</v>
      </c>
      <c r="G68" s="24">
        <v>91.35</v>
      </c>
      <c r="H68" s="264">
        <f>200-E68/E$67*100</f>
        <v>91.3477537437604</v>
      </c>
    </row>
    <row r="69" spans="1:8" ht="15.75">
      <c r="A69" s="263">
        <v>3</v>
      </c>
      <c r="B69" t="s">
        <v>742</v>
      </c>
      <c r="C69" t="s">
        <v>322</v>
      </c>
      <c r="D69" s="4">
        <v>2007</v>
      </c>
      <c r="E69" s="8">
        <v>0.007581018518518518</v>
      </c>
      <c r="F69" s="4">
        <v>3</v>
      </c>
      <c r="G69" s="24">
        <v>91.01</v>
      </c>
      <c r="H69" s="264">
        <f>200-E69/E$67*100</f>
        <v>91.01497504159735</v>
      </c>
    </row>
    <row r="70" spans="1:8" ht="15.75">
      <c r="A70" s="263">
        <v>4</v>
      </c>
      <c r="B70" t="s">
        <v>736</v>
      </c>
      <c r="C70" t="s">
        <v>732</v>
      </c>
      <c r="D70" s="4">
        <v>2006</v>
      </c>
      <c r="E70" s="8">
        <v>0.007662037037037037</v>
      </c>
      <c r="F70" s="4">
        <v>4</v>
      </c>
      <c r="G70" s="24">
        <v>89.85</v>
      </c>
      <c r="H70" s="264">
        <f>200-E70/E$67*100</f>
        <v>89.85024958402663</v>
      </c>
    </row>
    <row r="71" spans="1:8" ht="15.75">
      <c r="A71" s="263">
        <v>5</v>
      </c>
      <c r="B71" t="s">
        <v>737</v>
      </c>
      <c r="C71" t="s">
        <v>732</v>
      </c>
      <c r="D71" s="4">
        <v>2006</v>
      </c>
      <c r="E71" s="8">
        <v>0.0077314814814814815</v>
      </c>
      <c r="F71" s="4">
        <v>5</v>
      </c>
      <c r="G71" s="24">
        <v>88.85</v>
      </c>
      <c r="H71" s="264">
        <f>200-E71/E$67*100</f>
        <v>88.85191347753745</v>
      </c>
    </row>
    <row r="72" spans="1:8" ht="15.75">
      <c r="A72" s="263">
        <v>6</v>
      </c>
      <c r="B72" t="s">
        <v>745</v>
      </c>
      <c r="C72" t="s">
        <v>376</v>
      </c>
      <c r="D72" s="4">
        <v>2006</v>
      </c>
      <c r="E72" s="8">
        <v>0.008136574074074074</v>
      </c>
      <c r="F72" s="4">
        <v>6</v>
      </c>
      <c r="G72" s="24">
        <v>83.03</v>
      </c>
      <c r="H72" s="264">
        <f>200-E72/E$67*100</f>
        <v>83.02828618968385</v>
      </c>
    </row>
    <row r="73" spans="1:8" ht="15.75">
      <c r="A73" s="263">
        <v>7</v>
      </c>
      <c r="B73" t="s">
        <v>743</v>
      </c>
      <c r="C73" t="s">
        <v>344</v>
      </c>
      <c r="D73" s="4">
        <v>2007</v>
      </c>
      <c r="E73" s="8">
        <v>0.008483796296296297</v>
      </c>
      <c r="F73" s="4">
        <v>7</v>
      </c>
      <c r="G73" s="24">
        <v>78.04</v>
      </c>
      <c r="H73" s="264">
        <f>200-E73/E$67*100</f>
        <v>78.03660565723793</v>
      </c>
    </row>
    <row r="74" spans="1:8" ht="15.75">
      <c r="A74" s="263">
        <v>8</v>
      </c>
      <c r="B74" t="s">
        <v>741</v>
      </c>
      <c r="C74" t="s">
        <v>732</v>
      </c>
      <c r="D74" s="4">
        <v>2007</v>
      </c>
      <c r="E74" s="8">
        <v>0.008576388888888889</v>
      </c>
      <c r="F74" s="4">
        <v>8</v>
      </c>
      <c r="G74" s="24">
        <v>76.71</v>
      </c>
      <c r="H74" s="264">
        <f>200-E74/E$67*100</f>
        <v>76.70549084858568</v>
      </c>
    </row>
    <row r="75" spans="1:8" ht="15.75">
      <c r="A75" s="263">
        <v>9</v>
      </c>
      <c r="B75" t="s">
        <v>761</v>
      </c>
      <c r="C75" t="s">
        <v>344</v>
      </c>
      <c r="D75" s="4">
        <v>2006</v>
      </c>
      <c r="E75" s="8">
        <v>0.008599537037037036</v>
      </c>
      <c r="F75" s="4">
        <v>9</v>
      </c>
      <c r="G75" s="24">
        <v>76.37</v>
      </c>
      <c r="H75" s="264">
        <f>200-E75/E$67*100</f>
        <v>76.37271214642266</v>
      </c>
    </row>
    <row r="76" spans="1:8" ht="15.75">
      <c r="A76" s="263">
        <v>10</v>
      </c>
      <c r="B76" t="s">
        <v>749</v>
      </c>
      <c r="C76" t="s">
        <v>344</v>
      </c>
      <c r="D76" s="4">
        <v>2006</v>
      </c>
      <c r="E76" s="8">
        <v>0.009097222222222222</v>
      </c>
      <c r="F76" s="4">
        <v>10</v>
      </c>
      <c r="G76" s="24">
        <v>69.22</v>
      </c>
      <c r="H76" s="264">
        <f>200-E76/E$67*100</f>
        <v>69.2179700499168</v>
      </c>
    </row>
    <row r="77" spans="1:8" ht="15.75">
      <c r="A77" s="263">
        <v>11</v>
      </c>
      <c r="B77" t="s">
        <v>735</v>
      </c>
      <c r="C77" t="s">
        <v>732</v>
      </c>
      <c r="D77" s="4">
        <v>2006</v>
      </c>
      <c r="E77" s="8">
        <v>0.009131944444444444</v>
      </c>
      <c r="F77" s="4">
        <v>11</v>
      </c>
      <c r="G77" s="24">
        <v>68.72</v>
      </c>
      <c r="H77" s="264">
        <f>200-E77/E$67*100</f>
        <v>68.71880199667223</v>
      </c>
    </row>
    <row r="78" spans="1:8" ht="15.75">
      <c r="A78" s="263">
        <v>12</v>
      </c>
      <c r="B78" t="s">
        <v>1046</v>
      </c>
      <c r="C78" t="s">
        <v>330</v>
      </c>
      <c r="D78" s="4">
        <v>2006</v>
      </c>
      <c r="E78" s="8">
        <v>0.009166666666666667</v>
      </c>
      <c r="F78" s="4">
        <v>12</v>
      </c>
      <c r="G78" s="24">
        <v>68.22</v>
      </c>
      <c r="H78" s="264">
        <f>200-E78/E$67*100</f>
        <v>68.21963394342762</v>
      </c>
    </row>
    <row r="79" spans="1:8" ht="15.75">
      <c r="A79" s="263">
        <v>13</v>
      </c>
      <c r="B79" t="s">
        <v>747</v>
      </c>
      <c r="C79" t="s">
        <v>344</v>
      </c>
      <c r="D79" s="4">
        <v>2007</v>
      </c>
      <c r="E79" s="8">
        <v>0.009282407407407408</v>
      </c>
      <c r="F79" s="4">
        <v>13</v>
      </c>
      <c r="G79" s="24">
        <v>66.56</v>
      </c>
      <c r="H79" s="264">
        <f>200-E79/E$67*100</f>
        <v>66.55574043261231</v>
      </c>
    </row>
    <row r="80" spans="1:8" ht="15.75">
      <c r="A80" s="263">
        <v>14</v>
      </c>
      <c r="B80" t="s">
        <v>752</v>
      </c>
      <c r="C80" t="s">
        <v>330</v>
      </c>
      <c r="D80" s="4">
        <v>2006</v>
      </c>
      <c r="E80" s="8">
        <v>0.009328703703703704</v>
      </c>
      <c r="F80" s="4">
        <v>14</v>
      </c>
      <c r="G80" s="24">
        <v>65.89</v>
      </c>
      <c r="H80" s="264">
        <f>200-E80/E$67*100</f>
        <v>65.8901830282862</v>
      </c>
    </row>
    <row r="81" spans="1:8" ht="15.75">
      <c r="A81" s="263">
        <v>15</v>
      </c>
      <c r="B81" t="s">
        <v>758</v>
      </c>
      <c r="C81" t="s">
        <v>376</v>
      </c>
      <c r="D81" s="4">
        <v>2006</v>
      </c>
      <c r="E81" s="8">
        <v>0.009398148148148149</v>
      </c>
      <c r="F81" s="4">
        <v>15</v>
      </c>
      <c r="G81" s="24">
        <v>64.89</v>
      </c>
      <c r="H81" s="264">
        <f>200-E81/E$67*100</f>
        <v>64.891846921797</v>
      </c>
    </row>
    <row r="82" spans="1:8" ht="15.75">
      <c r="A82" s="263">
        <v>16</v>
      </c>
      <c r="B82" t="s">
        <v>744</v>
      </c>
      <c r="C82" t="s">
        <v>330</v>
      </c>
      <c r="D82" s="4">
        <v>2006</v>
      </c>
      <c r="E82" s="8">
        <v>0.009756944444444445</v>
      </c>
      <c r="F82" s="4">
        <v>16</v>
      </c>
      <c r="G82" s="24">
        <v>59.73</v>
      </c>
      <c r="H82" s="264">
        <f>200-E82/E$67*100</f>
        <v>59.73377703826955</v>
      </c>
    </row>
    <row r="83" spans="1:8" ht="15.75">
      <c r="A83" s="263">
        <v>17</v>
      </c>
      <c r="B83" t="s">
        <v>753</v>
      </c>
      <c r="C83" t="s">
        <v>732</v>
      </c>
      <c r="D83" s="4">
        <v>2008</v>
      </c>
      <c r="E83" s="8">
        <v>0.009780092592592592</v>
      </c>
      <c r="F83" s="4">
        <v>17</v>
      </c>
      <c r="G83" s="24">
        <v>59.4</v>
      </c>
      <c r="H83" s="264">
        <f>200-E83/E$67*100</f>
        <v>59.40099833610651</v>
      </c>
    </row>
    <row r="84" spans="1:8" ht="15.75">
      <c r="A84" s="263">
        <v>18</v>
      </c>
      <c r="B84" t="s">
        <v>739</v>
      </c>
      <c r="C84" t="s">
        <v>740</v>
      </c>
      <c r="D84" s="4">
        <v>2006</v>
      </c>
      <c r="E84" s="8">
        <v>0.009814814814814814</v>
      </c>
      <c r="F84" s="4">
        <v>18</v>
      </c>
      <c r="G84" s="24">
        <v>58.9</v>
      </c>
      <c r="H84" s="264">
        <f>200-E84/E$67*100</f>
        <v>58.90183028286191</v>
      </c>
    </row>
    <row r="85" spans="1:8" ht="15.75">
      <c r="A85" s="263">
        <v>19</v>
      </c>
      <c r="B85" t="s">
        <v>1049</v>
      </c>
      <c r="C85" t="s">
        <v>330</v>
      </c>
      <c r="D85" s="4">
        <v>2006</v>
      </c>
      <c r="E85" s="8">
        <v>0.010023148148148147</v>
      </c>
      <c r="F85" s="4">
        <v>19</v>
      </c>
      <c r="G85" s="24">
        <v>55.91</v>
      </c>
      <c r="H85" s="264">
        <f>200-E85/E$67*100</f>
        <v>55.90682196339435</v>
      </c>
    </row>
    <row r="86" spans="1:8" ht="15.75">
      <c r="A86" s="263">
        <v>20</v>
      </c>
      <c r="B86" t="s">
        <v>1057</v>
      </c>
      <c r="C86" t="s">
        <v>322</v>
      </c>
      <c r="D86" s="4">
        <v>2008</v>
      </c>
      <c r="E86" s="8">
        <v>0.010972222222222223</v>
      </c>
      <c r="F86" s="4">
        <v>20</v>
      </c>
      <c r="G86" s="24">
        <v>42.26</v>
      </c>
      <c r="H86" s="264">
        <f>200-E86/E$67*100</f>
        <v>42.2628951747088</v>
      </c>
    </row>
    <row r="87" spans="1:8" ht="15.75">
      <c r="A87" s="263">
        <v>21</v>
      </c>
      <c r="B87" t="s">
        <v>1047</v>
      </c>
      <c r="C87" t="s">
        <v>344</v>
      </c>
      <c r="D87" s="4">
        <v>2007</v>
      </c>
      <c r="E87" s="8">
        <v>0.01105324074074074</v>
      </c>
      <c r="F87" s="4">
        <v>21</v>
      </c>
      <c r="G87" s="24">
        <v>41.1</v>
      </c>
      <c r="H87" s="264">
        <f>200-E87/E$67*100</f>
        <v>41.09816971713812</v>
      </c>
    </row>
    <row r="88" spans="1:8" ht="15.75">
      <c r="A88" s="263">
        <v>22</v>
      </c>
      <c r="B88" t="s">
        <v>764</v>
      </c>
      <c r="C88" t="s">
        <v>344</v>
      </c>
      <c r="D88" s="4">
        <v>2006</v>
      </c>
      <c r="E88" s="8">
        <v>0.012175925925925929</v>
      </c>
      <c r="F88" s="4">
        <v>22</v>
      </c>
      <c r="G88" s="24">
        <v>24.96</v>
      </c>
      <c r="H88" s="264">
        <f>200-E88/E$67*100</f>
        <v>24.95840266222956</v>
      </c>
    </row>
    <row r="89" spans="1:8" ht="15.75">
      <c r="A89" s="263">
        <v>23</v>
      </c>
      <c r="B89" t="s">
        <v>762</v>
      </c>
      <c r="C89" t="s">
        <v>344</v>
      </c>
      <c r="D89" s="4">
        <v>2006</v>
      </c>
      <c r="E89" s="8">
        <v>0.012210648148148146</v>
      </c>
      <c r="F89" s="4">
        <v>23</v>
      </c>
      <c r="G89" s="24">
        <v>24.46</v>
      </c>
      <c r="H89" s="264">
        <f>200-E89/E$67*100</f>
        <v>24.459234608985042</v>
      </c>
    </row>
    <row r="90" spans="1:8" ht="15.75">
      <c r="A90" s="263">
        <v>24</v>
      </c>
      <c r="B90" t="s">
        <v>1048</v>
      </c>
      <c r="C90" t="s">
        <v>330</v>
      </c>
      <c r="D90" s="4">
        <v>2007</v>
      </c>
      <c r="E90" s="8">
        <v>0.012465277777777777</v>
      </c>
      <c r="F90" s="4">
        <v>24</v>
      </c>
      <c r="G90" s="24">
        <v>20.8</v>
      </c>
      <c r="H90" s="264">
        <f>200-E90/E$67*100</f>
        <v>20.798668885191375</v>
      </c>
    </row>
    <row r="91" spans="1:8" ht="15.75">
      <c r="A91" s="263">
        <v>25</v>
      </c>
      <c r="B91" t="s">
        <v>754</v>
      </c>
      <c r="C91" t="s">
        <v>344</v>
      </c>
      <c r="D91" s="4">
        <v>2007</v>
      </c>
      <c r="E91" s="8">
        <v>0.01273148148148148</v>
      </c>
      <c r="F91" s="4">
        <v>25</v>
      </c>
      <c r="G91" s="24">
        <v>16.97</v>
      </c>
      <c r="H91" s="264">
        <f>200-E91/E$67*100</f>
        <v>16.971713810316146</v>
      </c>
    </row>
    <row r="92" spans="1:8" ht="15.75">
      <c r="A92" s="263">
        <v>26</v>
      </c>
      <c r="B92" t="s">
        <v>759</v>
      </c>
      <c r="C92" t="s">
        <v>322</v>
      </c>
      <c r="D92" s="4">
        <v>2007</v>
      </c>
      <c r="E92" s="8">
        <v>0.0128125</v>
      </c>
      <c r="F92" s="4">
        <v>26</v>
      </c>
      <c r="G92" s="24">
        <v>15.81</v>
      </c>
      <c r="H92" s="264">
        <f>200-E92/E$67*100</f>
        <v>15.806988352745435</v>
      </c>
    </row>
    <row r="93" spans="1:8" ht="15.75">
      <c r="A93" s="263">
        <v>27</v>
      </c>
      <c r="B93" t="s">
        <v>751</v>
      </c>
      <c r="C93" t="s">
        <v>740</v>
      </c>
      <c r="D93" s="4">
        <v>2006</v>
      </c>
      <c r="E93" s="8">
        <v>0.012951388888888887</v>
      </c>
      <c r="F93" s="4">
        <v>27</v>
      </c>
      <c r="G93" s="24">
        <v>13.81</v>
      </c>
      <c r="H93" s="264">
        <f>200-E93/E$67*100</f>
        <v>13.810316139767082</v>
      </c>
    </row>
    <row r="94" spans="1:8" ht="15.75">
      <c r="A94" s="263">
        <v>28</v>
      </c>
      <c r="B94" t="s">
        <v>1053</v>
      </c>
      <c r="C94" t="s">
        <v>330</v>
      </c>
      <c r="D94" s="4">
        <v>2009</v>
      </c>
      <c r="E94" s="8">
        <v>0.013414351851851851</v>
      </c>
      <c r="F94" s="4">
        <v>28</v>
      </c>
      <c r="G94" s="24">
        <v>7.15</v>
      </c>
      <c r="H94" s="264">
        <f>200-E94/E$67*100</f>
        <v>7.154742096505828</v>
      </c>
    </row>
    <row r="95" spans="1:8" ht="15.75">
      <c r="A95" s="263">
        <v>29</v>
      </c>
      <c r="B95" t="s">
        <v>1050</v>
      </c>
      <c r="C95" t="s">
        <v>740</v>
      </c>
      <c r="D95" s="4">
        <v>2005</v>
      </c>
      <c r="E95" s="8">
        <v>0.013622685185185184</v>
      </c>
      <c r="F95" s="359" t="s">
        <v>729</v>
      </c>
      <c r="G95" s="24">
        <v>4.16</v>
      </c>
      <c r="H95" s="264">
        <f>200-E95/E$67*100</f>
        <v>4.159733777038298</v>
      </c>
    </row>
    <row r="96" spans="1:8" ht="15.75">
      <c r="A96" s="263">
        <v>30</v>
      </c>
      <c r="B96" t="s">
        <v>1056</v>
      </c>
      <c r="C96" t="s">
        <v>322</v>
      </c>
      <c r="D96" s="4">
        <v>2007</v>
      </c>
      <c r="E96" s="8">
        <v>0.01386574074074074</v>
      </c>
      <c r="F96" s="4">
        <v>29</v>
      </c>
      <c r="G96" s="24">
        <v>0.67</v>
      </c>
      <c r="H96" s="264">
        <f>200-E96/E$67*100</f>
        <v>0.6655574043261367</v>
      </c>
    </row>
    <row r="97" spans="1:8" ht="15.75">
      <c r="A97" s="263">
        <v>31</v>
      </c>
      <c r="B97" t="s">
        <v>1054</v>
      </c>
      <c r="C97" t="s">
        <v>1055</v>
      </c>
      <c r="D97" s="4">
        <v>2008</v>
      </c>
      <c r="E97" s="8">
        <v>0.014131944444444445</v>
      </c>
      <c r="F97" s="4">
        <v>30</v>
      </c>
      <c r="G97" s="24">
        <v>0</v>
      </c>
      <c r="H97" s="264">
        <v>0</v>
      </c>
    </row>
    <row r="98" spans="1:8" ht="15.75">
      <c r="A98" s="263">
        <v>32</v>
      </c>
      <c r="B98" t="s">
        <v>1065</v>
      </c>
      <c r="C98" t="s">
        <v>330</v>
      </c>
      <c r="D98" s="4">
        <v>2009</v>
      </c>
      <c r="E98" s="8">
        <v>0.01633101851851852</v>
      </c>
      <c r="F98" s="4">
        <v>31</v>
      </c>
      <c r="G98" s="24">
        <v>0</v>
      </c>
      <c r="H98" s="264">
        <v>0</v>
      </c>
    </row>
    <row r="99" spans="1:8" ht="15.75">
      <c r="A99" s="263">
        <v>33</v>
      </c>
      <c r="B99" t="s">
        <v>756</v>
      </c>
      <c r="C99" t="s">
        <v>511</v>
      </c>
      <c r="D99" s="4">
        <v>2006</v>
      </c>
      <c r="E99" s="8">
        <v>0.018090277777777778</v>
      </c>
      <c r="F99" s="4">
        <v>32</v>
      </c>
      <c r="G99" s="24">
        <v>0</v>
      </c>
      <c r="H99" s="264">
        <v>0</v>
      </c>
    </row>
    <row r="100" spans="1:8" ht="15.75">
      <c r="A100" s="263">
        <v>34</v>
      </c>
      <c r="B100" t="s">
        <v>1060</v>
      </c>
      <c r="C100" t="s">
        <v>376</v>
      </c>
      <c r="D100" s="4">
        <v>2008</v>
      </c>
      <c r="E100" s="8">
        <v>0.018333333333333333</v>
      </c>
      <c r="F100" s="4">
        <v>33</v>
      </c>
      <c r="G100" s="24">
        <v>0</v>
      </c>
      <c r="H100" s="264">
        <v>0</v>
      </c>
    </row>
    <row r="101" spans="1:8" ht="15.75">
      <c r="A101" s="263">
        <v>35</v>
      </c>
      <c r="B101" t="s">
        <v>1058</v>
      </c>
      <c r="C101" t="s">
        <v>344</v>
      </c>
      <c r="D101" s="4">
        <v>2008</v>
      </c>
      <c r="E101" s="8">
        <v>0.01855324074074074</v>
      </c>
      <c r="F101" s="4">
        <v>34</v>
      </c>
      <c r="G101" s="24">
        <v>0</v>
      </c>
      <c r="H101" s="264">
        <v>0</v>
      </c>
    </row>
    <row r="102" spans="1:8" ht="15.75">
      <c r="A102" s="263">
        <v>36</v>
      </c>
      <c r="B102" t="s">
        <v>768</v>
      </c>
      <c r="C102" t="s">
        <v>344</v>
      </c>
      <c r="D102" s="4">
        <v>2006</v>
      </c>
      <c r="E102" s="8">
        <v>0.018784722222222223</v>
      </c>
      <c r="F102" s="4">
        <v>35</v>
      </c>
      <c r="G102" s="24">
        <v>0</v>
      </c>
      <c r="H102" s="264">
        <v>0</v>
      </c>
    </row>
    <row r="103" spans="1:8" ht="15.75">
      <c r="A103" s="263">
        <v>37</v>
      </c>
      <c r="B103" t="s">
        <v>1052</v>
      </c>
      <c r="C103" t="s">
        <v>376</v>
      </c>
      <c r="D103" s="4">
        <v>2009</v>
      </c>
      <c r="E103" s="8">
        <v>0.019780092592592592</v>
      </c>
      <c r="F103" s="4">
        <v>36</v>
      </c>
      <c r="G103" s="24">
        <v>0</v>
      </c>
      <c r="H103" s="264">
        <v>0</v>
      </c>
    </row>
    <row r="104" spans="1:8" ht="15.75">
      <c r="A104" s="263">
        <v>38</v>
      </c>
      <c r="B104" t="s">
        <v>1051</v>
      </c>
      <c r="C104" t="s">
        <v>330</v>
      </c>
      <c r="D104" s="4">
        <v>2009</v>
      </c>
      <c r="E104" s="8">
        <v>0.02054398148148148</v>
      </c>
      <c r="F104" s="4">
        <v>37</v>
      </c>
      <c r="G104" s="24">
        <v>0</v>
      </c>
      <c r="H104" s="264">
        <v>0</v>
      </c>
    </row>
    <row r="105" spans="1:8" ht="15.75">
      <c r="A105" s="263">
        <v>39</v>
      </c>
      <c r="B105" t="s">
        <v>1063</v>
      </c>
      <c r="C105" t="s">
        <v>322</v>
      </c>
      <c r="D105" s="4">
        <v>2009</v>
      </c>
      <c r="E105" s="8">
        <v>0.020578703703703703</v>
      </c>
      <c r="F105" s="4">
        <v>38</v>
      </c>
      <c r="G105" s="24">
        <v>0</v>
      </c>
      <c r="H105" s="264">
        <v>0</v>
      </c>
    </row>
    <row r="106" spans="1:8" ht="15.75">
      <c r="A106" s="263">
        <v>40</v>
      </c>
      <c r="B106" t="s">
        <v>766</v>
      </c>
      <c r="C106" t="s">
        <v>1040</v>
      </c>
      <c r="D106" s="4">
        <v>2008</v>
      </c>
      <c r="E106" s="8">
        <v>0.021377314814814818</v>
      </c>
      <c r="F106" s="4">
        <v>39</v>
      </c>
      <c r="G106" s="24">
        <v>0</v>
      </c>
      <c r="H106" s="264">
        <v>0</v>
      </c>
    </row>
    <row r="107" spans="1:8" ht="15.75">
      <c r="A107" s="263">
        <v>41</v>
      </c>
      <c r="B107" t="s">
        <v>1059</v>
      </c>
      <c r="C107" t="s">
        <v>376</v>
      </c>
      <c r="D107" s="4">
        <v>2008</v>
      </c>
      <c r="E107" s="8">
        <v>0.022777777777777775</v>
      </c>
      <c r="F107" s="4">
        <v>40</v>
      </c>
      <c r="G107" s="24">
        <v>0</v>
      </c>
      <c r="H107" s="264">
        <v>0</v>
      </c>
    </row>
    <row r="108" spans="1:8" ht="15.75">
      <c r="A108" s="263">
        <v>42</v>
      </c>
      <c r="B108" t="s">
        <v>1061</v>
      </c>
      <c r="C108" t="s">
        <v>376</v>
      </c>
      <c r="D108" s="4">
        <v>2009</v>
      </c>
      <c r="E108" s="8">
        <v>0.02351851851851852</v>
      </c>
      <c r="F108" s="4">
        <v>41</v>
      </c>
      <c r="G108" s="24">
        <v>0</v>
      </c>
      <c r="H108" s="264">
        <v>0</v>
      </c>
    </row>
    <row r="109" spans="1:8" ht="15.75">
      <c r="A109" s="263">
        <v>43</v>
      </c>
      <c r="B109" t="s">
        <v>1062</v>
      </c>
      <c r="C109" t="s">
        <v>376</v>
      </c>
      <c r="D109" s="4">
        <v>2008</v>
      </c>
      <c r="E109" s="8">
        <v>0.026747685185185183</v>
      </c>
      <c r="F109" s="4">
        <v>42</v>
      </c>
      <c r="G109" s="24">
        <v>0</v>
      </c>
      <c r="H109" s="264">
        <v>0</v>
      </c>
    </row>
    <row r="110" spans="1:8" ht="15.75">
      <c r="A110" s="263">
        <v>44</v>
      </c>
      <c r="B110" t="s">
        <v>1064</v>
      </c>
      <c r="C110" t="s">
        <v>376</v>
      </c>
      <c r="D110" s="4">
        <v>2009</v>
      </c>
      <c r="E110" s="8">
        <v>0.033344907407407406</v>
      </c>
      <c r="F110" s="4">
        <v>43</v>
      </c>
      <c r="G110" s="24">
        <v>0</v>
      </c>
      <c r="H110" s="264">
        <v>0</v>
      </c>
    </row>
    <row r="111" spans="1:8" ht="15.75">
      <c r="A111" s="263">
        <v>45</v>
      </c>
      <c r="B111" t="s">
        <v>1078</v>
      </c>
      <c r="C111" t="s">
        <v>1040</v>
      </c>
      <c r="D111" s="4">
        <v>2008</v>
      </c>
      <c r="E111" s="4" t="s">
        <v>29</v>
      </c>
      <c r="F111" s="4" t="s">
        <v>29</v>
      </c>
      <c r="G111" s="24">
        <v>0</v>
      </c>
      <c r="H111" s="264">
        <v>0</v>
      </c>
    </row>
    <row r="112" ht="15">
      <c r="A112" s="4"/>
    </row>
    <row r="113" spans="1:2" ht="15.75">
      <c r="A113" s="261" t="s">
        <v>1066</v>
      </c>
      <c r="B113" t="s">
        <v>1075</v>
      </c>
    </row>
    <row r="114" spans="1:8" ht="15.75">
      <c r="A114" s="263">
        <v>1</v>
      </c>
      <c r="B114" t="s">
        <v>68</v>
      </c>
      <c r="C114" t="s">
        <v>1025</v>
      </c>
      <c r="D114" s="4">
        <v>2004</v>
      </c>
      <c r="E114" s="8">
        <v>0.010925925925925924</v>
      </c>
      <c r="F114" s="4">
        <v>1</v>
      </c>
      <c r="G114" s="24">
        <v>100</v>
      </c>
      <c r="H114" s="264">
        <f>200-E114/E$114*100</f>
        <v>100</v>
      </c>
    </row>
    <row r="115" spans="1:8" ht="15.75">
      <c r="A115" s="263">
        <v>2</v>
      </c>
      <c r="B115" t="s">
        <v>771</v>
      </c>
      <c r="C115" t="s">
        <v>1025</v>
      </c>
      <c r="D115" s="4">
        <v>2004</v>
      </c>
      <c r="E115" s="8">
        <v>0.011574074074074075</v>
      </c>
      <c r="F115" s="4">
        <v>2</v>
      </c>
      <c r="G115" s="24">
        <v>94.07</v>
      </c>
      <c r="H115" s="264">
        <f>200-E115/E$114*100</f>
        <v>94.06779661016947</v>
      </c>
    </row>
    <row r="116" spans="1:8" ht="15.75">
      <c r="A116" s="263">
        <v>3</v>
      </c>
      <c r="B116" t="s">
        <v>72</v>
      </c>
      <c r="C116" t="s">
        <v>732</v>
      </c>
      <c r="D116" s="4">
        <v>2004</v>
      </c>
      <c r="E116" s="8">
        <v>0.011851851851851851</v>
      </c>
      <c r="F116" s="4">
        <v>3</v>
      </c>
      <c r="G116" s="24">
        <v>91.53</v>
      </c>
      <c r="H116" s="264">
        <f>200-E116/E$114*100</f>
        <v>91.52542372881354</v>
      </c>
    </row>
    <row r="117" spans="1:8" ht="15.75">
      <c r="A117" s="263">
        <v>4</v>
      </c>
      <c r="B117" t="s">
        <v>83</v>
      </c>
      <c r="C117" t="s">
        <v>330</v>
      </c>
      <c r="D117" s="4">
        <v>2004</v>
      </c>
      <c r="E117" s="8">
        <v>0.011898148148148149</v>
      </c>
      <c r="F117" s="4">
        <v>4</v>
      </c>
      <c r="G117" s="24">
        <v>91.1</v>
      </c>
      <c r="H117" s="264">
        <f>200-E117/E$114*100</f>
        <v>91.10169491525421</v>
      </c>
    </row>
    <row r="118" spans="1:8" ht="15.75">
      <c r="A118" s="263">
        <v>5</v>
      </c>
      <c r="B118" t="s">
        <v>77</v>
      </c>
      <c r="C118" t="s">
        <v>740</v>
      </c>
      <c r="D118" s="4">
        <v>2004</v>
      </c>
      <c r="E118" s="8">
        <v>0.012685185185185183</v>
      </c>
      <c r="F118" s="4">
        <v>5</v>
      </c>
      <c r="G118" s="24">
        <v>83.9</v>
      </c>
      <c r="H118" s="264">
        <f>200-E118/E$114*100</f>
        <v>83.89830508474576</v>
      </c>
    </row>
    <row r="119" spans="1:8" ht="15.75">
      <c r="A119" s="263">
        <v>6</v>
      </c>
      <c r="B119" t="s">
        <v>73</v>
      </c>
      <c r="C119" t="s">
        <v>322</v>
      </c>
      <c r="D119" s="4">
        <v>2005</v>
      </c>
      <c r="E119" s="8">
        <v>0.012905092592592591</v>
      </c>
      <c r="F119" s="4">
        <v>6</v>
      </c>
      <c r="G119" s="24">
        <v>81.89</v>
      </c>
      <c r="H119" s="264">
        <f>200-E119/E$114*100</f>
        <v>81.88559322033898</v>
      </c>
    </row>
    <row r="120" spans="1:8" ht="15.75">
      <c r="A120" s="263">
        <v>7</v>
      </c>
      <c r="B120" t="s">
        <v>71</v>
      </c>
      <c r="C120" t="s">
        <v>376</v>
      </c>
      <c r="D120" s="4">
        <v>2004</v>
      </c>
      <c r="E120" s="8">
        <v>0.01298611111111111</v>
      </c>
      <c r="F120" s="4">
        <v>7</v>
      </c>
      <c r="G120" s="24">
        <v>81.14</v>
      </c>
      <c r="H120" s="264">
        <f>200-E120/E$114*100</f>
        <v>81.14406779661016</v>
      </c>
    </row>
    <row r="121" spans="1:8" ht="15.75">
      <c r="A121" s="263">
        <v>8</v>
      </c>
      <c r="B121" t="s">
        <v>76</v>
      </c>
      <c r="C121" t="s">
        <v>732</v>
      </c>
      <c r="D121" s="4">
        <v>2004</v>
      </c>
      <c r="E121" s="8">
        <v>0.01332175925925926</v>
      </c>
      <c r="F121" s="4">
        <v>8</v>
      </c>
      <c r="G121" s="24">
        <v>78.07</v>
      </c>
      <c r="H121" s="264">
        <f>200-E121/E$114*100</f>
        <v>78.07203389830507</v>
      </c>
    </row>
    <row r="122" spans="1:8" ht="15.75">
      <c r="A122" s="263">
        <v>9</v>
      </c>
      <c r="B122" t="s">
        <v>74</v>
      </c>
      <c r="C122" t="s">
        <v>322</v>
      </c>
      <c r="D122" s="4">
        <v>2004</v>
      </c>
      <c r="E122" s="8">
        <v>0.013703703703703704</v>
      </c>
      <c r="F122" s="4">
        <v>9</v>
      </c>
      <c r="G122" s="24">
        <v>74.58</v>
      </c>
      <c r="H122" s="264">
        <f>200-E122/E$114*100</f>
        <v>74.57627118644066</v>
      </c>
    </row>
    <row r="123" spans="1:8" ht="15.75">
      <c r="A123" s="263">
        <v>10</v>
      </c>
      <c r="B123" t="s">
        <v>66</v>
      </c>
      <c r="C123" t="s">
        <v>740</v>
      </c>
      <c r="D123" s="4">
        <v>2004</v>
      </c>
      <c r="E123" s="8">
        <v>0.013761574074074074</v>
      </c>
      <c r="F123" s="4">
        <v>10</v>
      </c>
      <c r="G123" s="24">
        <v>74.05</v>
      </c>
      <c r="H123" s="264">
        <f>200-E123/E$114*100</f>
        <v>74.0466101694915</v>
      </c>
    </row>
    <row r="124" spans="1:8" ht="15.75">
      <c r="A124" s="263">
        <v>11</v>
      </c>
      <c r="B124" t="s">
        <v>75</v>
      </c>
      <c r="C124" t="s">
        <v>322</v>
      </c>
      <c r="D124" s="4">
        <v>2005</v>
      </c>
      <c r="E124" s="8">
        <v>0.013796296296296298</v>
      </c>
      <c r="F124" s="4">
        <v>11</v>
      </c>
      <c r="G124" s="24">
        <v>73.73</v>
      </c>
      <c r="H124" s="264">
        <f>200-E124/E$114*100</f>
        <v>73.72881355932199</v>
      </c>
    </row>
    <row r="125" spans="1:8" ht="15.75">
      <c r="A125" s="263">
        <v>12</v>
      </c>
      <c r="B125" t="s">
        <v>781</v>
      </c>
      <c r="C125" t="s">
        <v>1025</v>
      </c>
      <c r="D125" s="4">
        <v>2005</v>
      </c>
      <c r="E125" s="8">
        <v>0.015162037037037036</v>
      </c>
      <c r="F125" s="4">
        <v>12</v>
      </c>
      <c r="G125" s="24">
        <v>61.23</v>
      </c>
      <c r="H125" s="264">
        <f>200-E125/E$114*100</f>
        <v>61.22881355932202</v>
      </c>
    </row>
    <row r="126" spans="1:8" ht="15.75">
      <c r="A126" s="263">
        <v>13</v>
      </c>
      <c r="B126" t="s">
        <v>772</v>
      </c>
      <c r="C126" t="s">
        <v>732</v>
      </c>
      <c r="D126" s="4">
        <v>2005</v>
      </c>
      <c r="E126" s="8">
        <v>0.015439814814814816</v>
      </c>
      <c r="F126" s="4">
        <v>13</v>
      </c>
      <c r="G126" s="24">
        <v>58.69</v>
      </c>
      <c r="H126" s="264">
        <f>200-E126/E$114*100</f>
        <v>58.68644067796606</v>
      </c>
    </row>
    <row r="127" spans="1:8" ht="15.75">
      <c r="A127" s="263">
        <v>14</v>
      </c>
      <c r="B127" t="s">
        <v>776</v>
      </c>
      <c r="C127" t="s">
        <v>1025</v>
      </c>
      <c r="D127" s="4">
        <v>2004</v>
      </c>
      <c r="E127" s="8">
        <v>0.016909722222222225</v>
      </c>
      <c r="F127" s="4">
        <v>14</v>
      </c>
      <c r="G127" s="24">
        <v>45.23</v>
      </c>
      <c r="H127" s="264">
        <f>200-E127/E$114*100</f>
        <v>45.23305084745758</v>
      </c>
    </row>
    <row r="128" spans="1:8" ht="15.75">
      <c r="A128" s="263">
        <v>15</v>
      </c>
      <c r="B128" t="s">
        <v>773</v>
      </c>
      <c r="C128" t="s">
        <v>511</v>
      </c>
      <c r="D128" s="4">
        <v>2004</v>
      </c>
      <c r="E128" s="8">
        <v>0.017141203703703704</v>
      </c>
      <c r="F128" s="4">
        <v>15</v>
      </c>
      <c r="G128" s="24">
        <v>43.11</v>
      </c>
      <c r="H128" s="264">
        <f>200-E128/E$114*100</f>
        <v>43.11440677966098</v>
      </c>
    </row>
    <row r="129" spans="1:8" ht="15.75">
      <c r="A129" s="263">
        <v>16</v>
      </c>
      <c r="B129" t="s">
        <v>778</v>
      </c>
      <c r="C129" t="s">
        <v>376</v>
      </c>
      <c r="D129" s="4">
        <v>2004</v>
      </c>
      <c r="E129" s="8">
        <v>0.01818287037037037</v>
      </c>
      <c r="F129" s="4">
        <v>16</v>
      </c>
      <c r="G129" s="24">
        <v>33.58</v>
      </c>
      <c r="H129" s="264">
        <f>200-E129/E$114*100</f>
        <v>33.58050847457625</v>
      </c>
    </row>
    <row r="130" spans="1:8" ht="15.75">
      <c r="A130" s="263">
        <v>17</v>
      </c>
      <c r="B130" t="s">
        <v>80</v>
      </c>
      <c r="C130" t="s">
        <v>511</v>
      </c>
      <c r="D130" s="4">
        <v>2005</v>
      </c>
      <c r="E130" s="8">
        <v>0.01832175925925926</v>
      </c>
      <c r="F130" s="4">
        <v>17</v>
      </c>
      <c r="G130" s="24">
        <v>32.31</v>
      </c>
      <c r="H130" s="264">
        <f>200-E130/E$114*100</f>
        <v>32.30932203389827</v>
      </c>
    </row>
    <row r="131" spans="1:8" ht="15.75">
      <c r="A131" s="263">
        <v>18</v>
      </c>
      <c r="B131" t="s">
        <v>1069</v>
      </c>
      <c r="C131" t="s">
        <v>330</v>
      </c>
      <c r="D131" s="4">
        <v>2005</v>
      </c>
      <c r="E131" s="8">
        <v>0.0190625</v>
      </c>
      <c r="F131" s="4">
        <v>18</v>
      </c>
      <c r="G131" s="24">
        <v>25.53</v>
      </c>
      <c r="H131" s="264">
        <f>200-E131/E$114*100</f>
        <v>25.52966101694915</v>
      </c>
    </row>
    <row r="132" spans="1:8" ht="15.75">
      <c r="A132" s="263">
        <v>19</v>
      </c>
      <c r="B132" t="s">
        <v>82</v>
      </c>
      <c r="C132" t="s">
        <v>740</v>
      </c>
      <c r="D132" s="4">
        <v>2004</v>
      </c>
      <c r="E132" s="8">
        <v>0.019386574074074073</v>
      </c>
      <c r="F132" s="4">
        <v>19</v>
      </c>
      <c r="G132" s="24">
        <v>22.56</v>
      </c>
      <c r="H132" s="264">
        <f>200-E132/E$114*100</f>
        <v>22.563559322033854</v>
      </c>
    </row>
    <row r="133" spans="1:8" ht="15.75">
      <c r="A133" s="263">
        <v>20</v>
      </c>
      <c r="B133" t="s">
        <v>785</v>
      </c>
      <c r="C133" t="s">
        <v>376</v>
      </c>
      <c r="D133" s="4">
        <v>2004</v>
      </c>
      <c r="E133" s="8">
        <v>0.019849537037037037</v>
      </c>
      <c r="F133" s="4">
        <v>20</v>
      </c>
      <c r="G133" s="24">
        <v>18.33</v>
      </c>
      <c r="H133" s="264">
        <f>200-E133/E$114*100</f>
        <v>18.326271186440636</v>
      </c>
    </row>
    <row r="134" spans="1:8" ht="15.75">
      <c r="A134" s="263">
        <v>21</v>
      </c>
      <c r="B134" t="s">
        <v>783</v>
      </c>
      <c r="C134" t="s">
        <v>344</v>
      </c>
      <c r="D134" s="4">
        <v>2004</v>
      </c>
      <c r="E134" s="8">
        <v>0.020497685185185185</v>
      </c>
      <c r="F134" s="4">
        <v>21</v>
      </c>
      <c r="G134" s="24">
        <v>12.39</v>
      </c>
      <c r="H134" s="264">
        <f>200-E134/E$114*100</f>
        <v>12.39406779661013</v>
      </c>
    </row>
    <row r="135" spans="1:8" ht="15.75">
      <c r="A135" s="263">
        <v>22</v>
      </c>
      <c r="B135" t="s">
        <v>1067</v>
      </c>
      <c r="C135" t="s">
        <v>1025</v>
      </c>
      <c r="D135" s="4">
        <v>2005</v>
      </c>
      <c r="E135" s="8">
        <v>0.021238425925925924</v>
      </c>
      <c r="F135" s="4">
        <v>22</v>
      </c>
      <c r="G135" s="24">
        <v>5.61</v>
      </c>
      <c r="H135" s="264">
        <f>200-E135/E$114*100</f>
        <v>5.614406779660982</v>
      </c>
    </row>
    <row r="136" spans="1:8" ht="15.75">
      <c r="A136" s="263">
        <v>23</v>
      </c>
      <c r="B136" t="s">
        <v>81</v>
      </c>
      <c r="C136" t="s">
        <v>322</v>
      </c>
      <c r="D136" s="4">
        <v>2005</v>
      </c>
      <c r="E136" s="8">
        <v>0.021979166666666664</v>
      </c>
      <c r="F136" s="4">
        <v>23</v>
      </c>
      <c r="G136" s="24">
        <v>0</v>
      </c>
      <c r="H136" s="264">
        <v>0</v>
      </c>
    </row>
    <row r="137" spans="1:8" ht="15.75">
      <c r="A137" s="263">
        <v>24</v>
      </c>
      <c r="B137" t="s">
        <v>1068</v>
      </c>
      <c r="C137" t="s">
        <v>344</v>
      </c>
      <c r="D137" s="4">
        <v>2005</v>
      </c>
      <c r="E137" s="8">
        <v>0.02388888888888889</v>
      </c>
      <c r="F137" s="4">
        <v>24</v>
      </c>
      <c r="G137" s="24">
        <v>0</v>
      </c>
      <c r="H137" s="264">
        <v>0</v>
      </c>
    </row>
    <row r="138" spans="1:8" ht="15.75">
      <c r="A138" s="263">
        <v>25</v>
      </c>
      <c r="B138" t="s">
        <v>782</v>
      </c>
      <c r="C138" t="s">
        <v>344</v>
      </c>
      <c r="D138" s="4">
        <v>2004</v>
      </c>
      <c r="E138" s="8">
        <v>0.024189814814814817</v>
      </c>
      <c r="F138" s="4">
        <v>25</v>
      </c>
      <c r="G138" s="24">
        <v>0</v>
      </c>
      <c r="H138" s="264">
        <v>0</v>
      </c>
    </row>
    <row r="139" spans="1:8" ht="15.75">
      <c r="A139" s="263">
        <v>26</v>
      </c>
      <c r="B139" t="s">
        <v>1070</v>
      </c>
      <c r="C139" t="s">
        <v>515</v>
      </c>
      <c r="D139" s="4">
        <v>2004</v>
      </c>
      <c r="E139" s="8">
        <v>0.026435185185185187</v>
      </c>
      <c r="F139" s="4">
        <v>26</v>
      </c>
      <c r="G139" s="24">
        <v>0</v>
      </c>
      <c r="H139" s="264">
        <v>0</v>
      </c>
    </row>
    <row r="140" spans="1:8" ht="15.75">
      <c r="A140" s="263">
        <v>27</v>
      </c>
      <c r="B140" t="s">
        <v>1079</v>
      </c>
      <c r="C140" t="s">
        <v>515</v>
      </c>
      <c r="D140" s="4">
        <v>2004</v>
      </c>
      <c r="E140" s="8">
        <v>0.02847222222222222</v>
      </c>
      <c r="F140" s="4">
        <v>27</v>
      </c>
      <c r="G140" s="24">
        <v>0</v>
      </c>
      <c r="H140" s="264">
        <v>0</v>
      </c>
    </row>
    <row r="141" spans="1:8" ht="15.75">
      <c r="A141" s="263">
        <v>28</v>
      </c>
      <c r="B141" t="s">
        <v>787</v>
      </c>
      <c r="C141" t="s">
        <v>344</v>
      </c>
      <c r="D141" s="4">
        <v>2005</v>
      </c>
      <c r="E141" s="8">
        <v>0.03274305555555555</v>
      </c>
      <c r="F141" s="4">
        <v>28</v>
      </c>
      <c r="G141" s="24">
        <v>0</v>
      </c>
      <c r="H141" s="264">
        <v>0</v>
      </c>
    </row>
    <row r="142" spans="1:8" ht="15.75">
      <c r="A142" s="263">
        <v>29</v>
      </c>
      <c r="B142" t="s">
        <v>775</v>
      </c>
      <c r="C142" t="s">
        <v>1025</v>
      </c>
      <c r="D142" s="4">
        <v>2004</v>
      </c>
      <c r="E142" s="4" t="s">
        <v>29</v>
      </c>
      <c r="F142" s="4" t="s">
        <v>29</v>
      </c>
      <c r="G142" s="24">
        <v>0</v>
      </c>
      <c r="H142" s="264">
        <v>0</v>
      </c>
    </row>
    <row r="143" spans="1:8" ht="15.75">
      <c r="A143" s="263">
        <v>30</v>
      </c>
      <c r="B143" t="s">
        <v>780</v>
      </c>
      <c r="C143" t="s">
        <v>330</v>
      </c>
      <c r="D143" s="4">
        <v>2004</v>
      </c>
      <c r="E143" s="4" t="s">
        <v>29</v>
      </c>
      <c r="F143" s="4" t="s">
        <v>29</v>
      </c>
      <c r="G143" s="24">
        <v>0</v>
      </c>
      <c r="H143" s="264">
        <v>0</v>
      </c>
    </row>
    <row r="144" ht="15">
      <c r="A144" s="4"/>
    </row>
    <row r="145" spans="1:2" ht="15.75">
      <c r="A145" s="261" t="s">
        <v>1071</v>
      </c>
      <c r="B145" t="s">
        <v>1076</v>
      </c>
    </row>
    <row r="146" spans="1:8" ht="15.75">
      <c r="A146" s="263">
        <v>1</v>
      </c>
      <c r="B146" t="s">
        <v>92</v>
      </c>
      <c r="C146" t="s">
        <v>732</v>
      </c>
      <c r="D146" s="4">
        <v>2003</v>
      </c>
      <c r="E146" s="8">
        <v>0.01521990740740741</v>
      </c>
      <c r="F146" s="4">
        <v>1</v>
      </c>
      <c r="G146" s="24">
        <v>100</v>
      </c>
      <c r="H146" s="264">
        <f>200-E146/E$146*100</f>
        <v>100</v>
      </c>
    </row>
    <row r="147" spans="1:8" ht="15.75">
      <c r="A147" s="263">
        <v>2</v>
      </c>
      <c r="B147" t="s">
        <v>97</v>
      </c>
      <c r="C147" t="s">
        <v>732</v>
      </c>
      <c r="D147" s="4">
        <v>2002</v>
      </c>
      <c r="E147" s="8">
        <v>0.016099537037037037</v>
      </c>
      <c r="F147" s="4">
        <v>2</v>
      </c>
      <c r="G147" s="24">
        <v>94.22</v>
      </c>
      <c r="H147" s="264">
        <f>200-E147/E$146*100</f>
        <v>94.22053231939165</v>
      </c>
    </row>
    <row r="148" spans="1:8" ht="15.75">
      <c r="A148" s="263">
        <v>3</v>
      </c>
      <c r="B148" t="s">
        <v>98</v>
      </c>
      <c r="C148" t="s">
        <v>322</v>
      </c>
      <c r="D148" s="4">
        <v>2001</v>
      </c>
      <c r="E148" s="8">
        <v>0.016377314814814813</v>
      </c>
      <c r="F148" s="4">
        <v>3</v>
      </c>
      <c r="G148" s="24">
        <v>92.4</v>
      </c>
      <c r="H148" s="264">
        <f>200-E148/E$146*100</f>
        <v>92.39543726235743</v>
      </c>
    </row>
    <row r="149" spans="1:8" ht="15.75">
      <c r="A149" s="263">
        <v>4</v>
      </c>
      <c r="B149" t="s">
        <v>88</v>
      </c>
      <c r="C149" t="s">
        <v>344</v>
      </c>
      <c r="D149" s="4">
        <v>2002</v>
      </c>
      <c r="E149" s="8">
        <v>0.01653935185185185</v>
      </c>
      <c r="F149" s="4">
        <v>4</v>
      </c>
      <c r="G149" s="24">
        <v>91.33</v>
      </c>
      <c r="H149" s="264">
        <f>200-E149/E$146*100</f>
        <v>91.33079847908748</v>
      </c>
    </row>
    <row r="150" spans="1:8" ht="15.75">
      <c r="A150" s="263">
        <v>5</v>
      </c>
      <c r="B150" t="s">
        <v>87</v>
      </c>
      <c r="C150" t="s">
        <v>322</v>
      </c>
      <c r="D150" s="4">
        <v>2002</v>
      </c>
      <c r="E150" s="8">
        <v>0.01730324074074074</v>
      </c>
      <c r="F150" s="4">
        <v>5</v>
      </c>
      <c r="G150" s="24">
        <v>86.31</v>
      </c>
      <c r="H150" s="264">
        <f>200-E150/E$146*100</f>
        <v>86.31178707224336</v>
      </c>
    </row>
    <row r="151" spans="1:8" ht="15.75">
      <c r="A151" s="263">
        <v>6</v>
      </c>
      <c r="B151" t="s">
        <v>86</v>
      </c>
      <c r="C151" t="s">
        <v>330</v>
      </c>
      <c r="D151" s="4">
        <v>2001</v>
      </c>
      <c r="E151" s="8">
        <v>0.01800925925925926</v>
      </c>
      <c r="F151" s="4">
        <v>6</v>
      </c>
      <c r="G151" s="24">
        <v>81.67</v>
      </c>
      <c r="H151" s="264">
        <f>200-E151/E$146*100</f>
        <v>81.67300380228137</v>
      </c>
    </row>
    <row r="152" spans="1:8" ht="15.75">
      <c r="A152" s="263">
        <v>7</v>
      </c>
      <c r="B152" t="s">
        <v>157</v>
      </c>
      <c r="C152" t="s">
        <v>376</v>
      </c>
      <c r="D152" s="4">
        <v>2002</v>
      </c>
      <c r="E152" s="8">
        <v>0.019710648148148147</v>
      </c>
      <c r="F152" s="4">
        <v>7</v>
      </c>
      <c r="G152" s="24">
        <v>70.49</v>
      </c>
      <c r="H152" s="264">
        <f>200-E152/E$146*100</f>
        <v>70.49429657794678</v>
      </c>
    </row>
    <row r="153" spans="1:8" ht="15.75">
      <c r="A153" s="263">
        <v>8</v>
      </c>
      <c r="B153" t="s">
        <v>62</v>
      </c>
      <c r="C153" t="s">
        <v>511</v>
      </c>
      <c r="D153" s="4">
        <v>2003</v>
      </c>
      <c r="E153" s="8">
        <v>0.02111111111111111</v>
      </c>
      <c r="F153" s="4">
        <v>8</v>
      </c>
      <c r="G153" s="24">
        <v>61.29</v>
      </c>
      <c r="H153" s="264">
        <f>200-E153/E$146*100</f>
        <v>61.29277566539929</v>
      </c>
    </row>
    <row r="154" spans="1:8" ht="15.75">
      <c r="A154" s="263">
        <v>9</v>
      </c>
      <c r="B154" t="s">
        <v>790</v>
      </c>
      <c r="C154" t="s">
        <v>1025</v>
      </c>
      <c r="D154" s="4">
        <v>2001</v>
      </c>
      <c r="E154" s="8">
        <v>0.021504629629629627</v>
      </c>
      <c r="F154" s="4">
        <v>9</v>
      </c>
      <c r="G154" s="24">
        <v>58.71</v>
      </c>
      <c r="H154" s="264">
        <f>200-E154/E$146*100</f>
        <v>58.707224334600795</v>
      </c>
    </row>
    <row r="155" spans="1:8" ht="15.75">
      <c r="A155" s="263">
        <v>10</v>
      </c>
      <c r="B155" t="s">
        <v>64</v>
      </c>
      <c r="C155" t="s">
        <v>330</v>
      </c>
      <c r="D155" s="4">
        <v>2003</v>
      </c>
      <c r="E155" s="8">
        <v>0.022789351851851852</v>
      </c>
      <c r="F155" s="4">
        <v>10</v>
      </c>
      <c r="G155" s="24">
        <v>50.27</v>
      </c>
      <c r="H155" s="264">
        <f>200-E155/E$146*100</f>
        <v>50.26615969581752</v>
      </c>
    </row>
    <row r="156" spans="1:8" ht="15.75">
      <c r="A156" s="263">
        <v>11</v>
      </c>
      <c r="B156" t="s">
        <v>70</v>
      </c>
      <c r="C156" t="s">
        <v>511</v>
      </c>
      <c r="D156" s="4">
        <v>2003</v>
      </c>
      <c r="E156" s="8">
        <v>0.025775462962962962</v>
      </c>
      <c r="F156" s="4">
        <v>11</v>
      </c>
      <c r="G156" s="24">
        <v>30.65</v>
      </c>
      <c r="H156" s="264">
        <f>200-E156/E$146*100</f>
        <v>30.646387832699645</v>
      </c>
    </row>
    <row r="157" spans="1:8" ht="15.75">
      <c r="A157" s="263">
        <v>12</v>
      </c>
      <c r="B157" t="s">
        <v>793</v>
      </c>
      <c r="C157" t="s">
        <v>344</v>
      </c>
      <c r="D157" s="4">
        <v>2002</v>
      </c>
      <c r="E157" s="8">
        <v>0.026006944444444447</v>
      </c>
      <c r="F157" s="4">
        <v>12</v>
      </c>
      <c r="G157" s="24">
        <v>29.13</v>
      </c>
      <c r="H157" s="264">
        <f>200-E157/E$146*100</f>
        <v>29.12547528517112</v>
      </c>
    </row>
    <row r="158" spans="1:8" ht="15.75">
      <c r="A158" s="263">
        <v>13</v>
      </c>
      <c r="B158" t="s">
        <v>794</v>
      </c>
      <c r="C158" t="s">
        <v>511</v>
      </c>
      <c r="D158" s="4">
        <v>2002</v>
      </c>
      <c r="E158" s="8">
        <v>0.02701388888888889</v>
      </c>
      <c r="F158" s="4">
        <v>13</v>
      </c>
      <c r="G158" s="24">
        <v>22.51</v>
      </c>
      <c r="H158" s="264">
        <f>200-E158/E$146*100</f>
        <v>22.509505703422064</v>
      </c>
    </row>
    <row r="159" spans="1:8" ht="15.75">
      <c r="A159" s="263">
        <v>14</v>
      </c>
      <c r="B159" t="s">
        <v>789</v>
      </c>
      <c r="C159" t="s">
        <v>1025</v>
      </c>
      <c r="D159" s="4">
        <v>2003</v>
      </c>
      <c r="E159" s="8">
        <v>0.028344907407407412</v>
      </c>
      <c r="F159" s="4">
        <v>14</v>
      </c>
      <c r="G159" s="24">
        <v>13.76</v>
      </c>
      <c r="H159" s="264">
        <f>200-E159/E$146*100</f>
        <v>13.764258555133068</v>
      </c>
    </row>
    <row r="160" spans="1:8" ht="15.75">
      <c r="A160" s="263">
        <v>15</v>
      </c>
      <c r="B160" t="s">
        <v>149</v>
      </c>
      <c r="C160" t="s">
        <v>511</v>
      </c>
      <c r="D160" s="4">
        <v>2003</v>
      </c>
      <c r="E160" s="8">
        <v>0.029050925925925928</v>
      </c>
      <c r="F160" s="4">
        <v>15</v>
      </c>
      <c r="G160" s="24">
        <v>9.13</v>
      </c>
      <c r="H160" s="264">
        <f>200-E160/E$146*100</f>
        <v>9.12547528517112</v>
      </c>
    </row>
    <row r="161" spans="1:8" ht="15.75">
      <c r="A161" s="263">
        <v>16</v>
      </c>
      <c r="B161" t="s">
        <v>792</v>
      </c>
      <c r="C161" t="s">
        <v>511</v>
      </c>
      <c r="D161" s="4">
        <v>2003</v>
      </c>
      <c r="E161" s="8">
        <v>0.030520833333333334</v>
      </c>
      <c r="F161" s="4">
        <v>16</v>
      </c>
      <c r="G161" s="24">
        <v>0</v>
      </c>
      <c r="H161" s="264">
        <v>0</v>
      </c>
    </row>
    <row r="162" spans="1:8" ht="15.75">
      <c r="A162" s="263">
        <v>17</v>
      </c>
      <c r="B162" t="s">
        <v>798</v>
      </c>
      <c r="C162" t="s">
        <v>1025</v>
      </c>
      <c r="D162" s="4">
        <v>2003</v>
      </c>
      <c r="E162" s="8">
        <v>0.03071759259259259</v>
      </c>
      <c r="F162" s="4">
        <v>17</v>
      </c>
      <c r="G162" s="24">
        <v>0</v>
      </c>
      <c r="H162" s="264">
        <v>0</v>
      </c>
    </row>
    <row r="163" spans="1:8" ht="15.75">
      <c r="A163" s="263">
        <v>18</v>
      </c>
      <c r="B163" t="s">
        <v>791</v>
      </c>
      <c r="C163" t="s">
        <v>511</v>
      </c>
      <c r="D163" s="4">
        <v>2003</v>
      </c>
      <c r="E163" s="8">
        <v>0.03211805555555556</v>
      </c>
      <c r="F163" s="4">
        <v>18</v>
      </c>
      <c r="G163" s="24">
        <v>0</v>
      </c>
      <c r="H163" s="264">
        <v>0</v>
      </c>
    </row>
    <row r="164" spans="1:8" ht="15.75">
      <c r="A164" s="263">
        <v>19</v>
      </c>
      <c r="B164" t="s">
        <v>797</v>
      </c>
      <c r="C164" t="s">
        <v>344</v>
      </c>
      <c r="D164" s="4">
        <v>2003</v>
      </c>
      <c r="E164" s="8">
        <v>0.0365625</v>
      </c>
      <c r="F164" s="4">
        <v>19</v>
      </c>
      <c r="G164" s="24">
        <v>0</v>
      </c>
      <c r="H164" s="264">
        <v>0</v>
      </c>
    </row>
    <row r="165" spans="1:8" ht="15.75">
      <c r="A165" s="263">
        <v>20</v>
      </c>
      <c r="B165" t="s">
        <v>815</v>
      </c>
      <c r="C165" t="s">
        <v>515</v>
      </c>
      <c r="D165" s="4">
        <v>2003</v>
      </c>
      <c r="E165" s="8">
        <v>0.04056712962962963</v>
      </c>
      <c r="F165" s="4">
        <v>20</v>
      </c>
      <c r="G165" s="24">
        <v>0</v>
      </c>
      <c r="H165" s="264">
        <v>0</v>
      </c>
    </row>
    <row r="166" spans="1:8" ht="15.75">
      <c r="A166" s="263">
        <v>21</v>
      </c>
      <c r="B166" t="s">
        <v>800</v>
      </c>
      <c r="C166" t="s">
        <v>511</v>
      </c>
      <c r="D166" s="4">
        <v>2003</v>
      </c>
      <c r="E166" s="4" t="s">
        <v>29</v>
      </c>
      <c r="F166" s="4" t="s">
        <v>29</v>
      </c>
      <c r="G166" s="24">
        <v>0</v>
      </c>
      <c r="H166" s="264">
        <v>0</v>
      </c>
    </row>
  </sheetData>
  <sheetProtection/>
  <autoFilter ref="A3:A166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7"/>
  <sheetViews>
    <sheetView zoomScalePageLayoutView="0" workbookViewId="0" topLeftCell="A49">
      <selection activeCell="M17" sqref="M17"/>
    </sheetView>
  </sheetViews>
  <sheetFormatPr defaultColWidth="9.140625" defaultRowHeight="15"/>
  <cols>
    <col min="1" max="1" width="6.8515625" style="5" customWidth="1"/>
    <col min="2" max="2" width="23.421875" style="0" customWidth="1"/>
    <col min="3" max="3" width="17.28125" style="0" customWidth="1"/>
    <col min="4" max="4" width="5.421875" style="5" customWidth="1"/>
    <col min="5" max="5" width="7.00390625" style="5" customWidth="1"/>
    <col min="7" max="8" width="9.140625" style="5" customWidth="1"/>
    <col min="9" max="9" width="10.28125" style="11" customWidth="1"/>
    <col min="10" max="10" width="9.140625" style="11" customWidth="1"/>
  </cols>
  <sheetData>
    <row r="2" spans="2:6" ht="18.75">
      <c r="B2" s="2" t="s">
        <v>116</v>
      </c>
      <c r="C2" s="284" t="s">
        <v>124</v>
      </c>
      <c r="D2" s="284"/>
      <c r="E2" s="285">
        <v>43077</v>
      </c>
      <c r="F2" s="285"/>
    </row>
    <row r="3" ht="15.75">
      <c r="A3" s="1" t="s">
        <v>114</v>
      </c>
    </row>
    <row r="4" spans="1:10" ht="15">
      <c r="A4" s="7" t="s">
        <v>0</v>
      </c>
      <c r="B4" t="s">
        <v>1</v>
      </c>
      <c r="C4" t="s">
        <v>2</v>
      </c>
      <c r="D4" s="5" t="s">
        <v>3</v>
      </c>
      <c r="E4" s="5" t="s">
        <v>115</v>
      </c>
      <c r="F4" t="s">
        <v>117</v>
      </c>
      <c r="G4" s="5" t="s">
        <v>119</v>
      </c>
      <c r="H4" s="10" t="s">
        <v>130</v>
      </c>
      <c r="J4" s="12" t="s">
        <v>131</v>
      </c>
    </row>
    <row r="5" spans="1:10" ht="15">
      <c r="A5" s="6">
        <v>1</v>
      </c>
      <c r="B5" t="s">
        <v>7</v>
      </c>
      <c r="C5" t="s">
        <v>8</v>
      </c>
      <c r="D5" s="5" t="s">
        <v>9</v>
      </c>
      <c r="E5" s="5">
        <v>2004</v>
      </c>
      <c r="F5" s="3">
        <v>0.013634259259259257</v>
      </c>
      <c r="G5" s="5">
        <v>1</v>
      </c>
      <c r="H5" s="13">
        <v>150</v>
      </c>
      <c r="I5" s="11">
        <f>200-F5/F$5*100</f>
        <v>100</v>
      </c>
      <c r="J5" s="11">
        <f>1.5*$I5</f>
        <v>150</v>
      </c>
    </row>
    <row r="6" spans="1:10" ht="15">
      <c r="A6" s="6">
        <v>2</v>
      </c>
      <c r="B6" t="s">
        <v>15</v>
      </c>
      <c r="C6" t="s">
        <v>8</v>
      </c>
      <c r="D6" s="5" t="s">
        <v>9</v>
      </c>
      <c r="E6" s="5">
        <v>2004</v>
      </c>
      <c r="F6" s="3">
        <v>0.01587962962962963</v>
      </c>
      <c r="G6" s="5">
        <v>2</v>
      </c>
      <c r="H6" s="13">
        <v>125.3</v>
      </c>
      <c r="I6" s="11">
        <f aca="true" t="shared" si="0" ref="I6:I17">200-F6/F$5*100</f>
        <v>83.53140916808148</v>
      </c>
      <c r="J6" s="11">
        <f aca="true" t="shared" si="1" ref="J6:J18">1.5*$I6</f>
        <v>125.29711375212221</v>
      </c>
    </row>
    <row r="7" spans="1:10" ht="15">
      <c r="A7" s="6">
        <v>3</v>
      </c>
      <c r="B7" t="s">
        <v>24</v>
      </c>
      <c r="C7" t="s">
        <v>8</v>
      </c>
      <c r="D7" s="5" t="s">
        <v>9</v>
      </c>
      <c r="E7" s="5">
        <v>2003</v>
      </c>
      <c r="F7" s="3">
        <v>0.015925925925925927</v>
      </c>
      <c r="G7" s="5">
        <v>3</v>
      </c>
      <c r="H7" s="13">
        <v>124.79</v>
      </c>
      <c r="I7" s="11">
        <f t="shared" si="0"/>
        <v>83.19185059422749</v>
      </c>
      <c r="J7" s="11">
        <f t="shared" si="1"/>
        <v>124.78777589134123</v>
      </c>
    </row>
    <row r="8" spans="1:10" ht="15">
      <c r="A8" s="6">
        <v>4</v>
      </c>
      <c r="B8" t="s">
        <v>13</v>
      </c>
      <c r="C8" t="s">
        <v>8</v>
      </c>
      <c r="D8" s="5" t="s">
        <v>9</v>
      </c>
      <c r="E8" s="5">
        <v>2004</v>
      </c>
      <c r="F8" s="3">
        <v>0.01704861111111111</v>
      </c>
      <c r="G8" s="5">
        <v>5</v>
      </c>
      <c r="H8" s="13">
        <v>112.44</v>
      </c>
      <c r="I8" s="11">
        <f t="shared" si="0"/>
        <v>74.95755517826824</v>
      </c>
      <c r="J8" s="11">
        <f t="shared" si="1"/>
        <v>112.43633276740235</v>
      </c>
    </row>
    <row r="9" spans="1:10" ht="15">
      <c r="A9" s="6">
        <v>5</v>
      </c>
      <c r="B9" t="s">
        <v>12</v>
      </c>
      <c r="C9" t="s">
        <v>8</v>
      </c>
      <c r="D9" s="5" t="s">
        <v>9</v>
      </c>
      <c r="E9" s="5">
        <v>2004</v>
      </c>
      <c r="F9" s="3">
        <v>0.017118055555555556</v>
      </c>
      <c r="G9" s="5">
        <v>7</v>
      </c>
      <c r="H9" s="13">
        <v>111.67</v>
      </c>
      <c r="I9" s="11">
        <f t="shared" si="0"/>
        <v>74.44821731748725</v>
      </c>
      <c r="J9" s="11">
        <f t="shared" si="1"/>
        <v>111.67232597623087</v>
      </c>
    </row>
    <row r="10" spans="1:10" ht="15">
      <c r="A10" s="6">
        <v>6</v>
      </c>
      <c r="B10" t="s">
        <v>23</v>
      </c>
      <c r="C10" t="s">
        <v>8</v>
      </c>
      <c r="D10" s="5" t="s">
        <v>20</v>
      </c>
      <c r="E10" s="5">
        <v>2004</v>
      </c>
      <c r="F10" s="3">
        <v>0.017488425925925925</v>
      </c>
      <c r="G10" s="5">
        <v>11</v>
      </c>
      <c r="H10" s="13">
        <v>107.6</v>
      </c>
      <c r="I10" s="11">
        <f t="shared" si="0"/>
        <v>71.73174872665533</v>
      </c>
      <c r="J10" s="11">
        <f t="shared" si="1"/>
        <v>107.59762308998299</v>
      </c>
    </row>
    <row r="11" spans="1:10" ht="15">
      <c r="A11" s="6">
        <v>7</v>
      </c>
      <c r="B11" t="s">
        <v>19</v>
      </c>
      <c r="C11" t="s">
        <v>8</v>
      </c>
      <c r="D11" s="5" t="s">
        <v>18</v>
      </c>
      <c r="E11" s="5">
        <v>2005</v>
      </c>
      <c r="F11" s="3">
        <v>0.017708333333333333</v>
      </c>
      <c r="G11" s="5">
        <v>14</v>
      </c>
      <c r="H11" s="13">
        <v>105.18</v>
      </c>
      <c r="I11" s="11">
        <f t="shared" si="0"/>
        <v>70.11884550084889</v>
      </c>
      <c r="J11" s="11">
        <f t="shared" si="1"/>
        <v>105.17826825127334</v>
      </c>
    </row>
    <row r="12" spans="1:10" ht="15">
      <c r="A12" s="6">
        <v>8</v>
      </c>
      <c r="B12" t="s">
        <v>22</v>
      </c>
      <c r="C12" t="s">
        <v>8</v>
      </c>
      <c r="D12" s="5" t="s">
        <v>18</v>
      </c>
      <c r="E12" s="5">
        <v>2005</v>
      </c>
      <c r="F12" s="3">
        <v>0.017766203703703704</v>
      </c>
      <c r="G12" s="5">
        <v>15</v>
      </c>
      <c r="H12" s="13">
        <v>104.54</v>
      </c>
      <c r="I12" s="11">
        <f t="shared" si="0"/>
        <v>69.6943972835314</v>
      </c>
      <c r="J12" s="11">
        <f t="shared" si="1"/>
        <v>104.5415959252971</v>
      </c>
    </row>
    <row r="13" spans="1:10" ht="15">
      <c r="A13" s="6">
        <v>9</v>
      </c>
      <c r="B13" t="s">
        <v>27</v>
      </c>
      <c r="C13" t="s">
        <v>8</v>
      </c>
      <c r="D13" s="5" t="s">
        <v>18</v>
      </c>
      <c r="E13" s="5">
        <v>2005</v>
      </c>
      <c r="F13" s="3">
        <v>0.020092592592592592</v>
      </c>
      <c r="G13" s="5">
        <v>28</v>
      </c>
      <c r="H13" s="13">
        <v>78.95</v>
      </c>
      <c r="I13" s="11">
        <f t="shared" si="0"/>
        <v>52.63157894736841</v>
      </c>
      <c r="J13" s="11">
        <f t="shared" si="1"/>
        <v>78.94736842105262</v>
      </c>
    </row>
    <row r="14" spans="1:10" ht="15">
      <c r="A14" s="6">
        <v>10</v>
      </c>
      <c r="B14" t="s">
        <v>26</v>
      </c>
      <c r="C14" t="s">
        <v>8</v>
      </c>
      <c r="D14" s="5" t="s">
        <v>20</v>
      </c>
      <c r="E14" s="5">
        <v>2003</v>
      </c>
      <c r="F14" s="3">
        <v>0.020104166666666666</v>
      </c>
      <c r="G14" s="5">
        <v>29</v>
      </c>
      <c r="H14" s="13">
        <v>78.82</v>
      </c>
      <c r="I14" s="11">
        <f t="shared" si="0"/>
        <v>52.54668930390491</v>
      </c>
      <c r="J14" s="11">
        <f t="shared" si="1"/>
        <v>78.82003395585737</v>
      </c>
    </row>
    <row r="15" spans="1:10" ht="15">
      <c r="A15" s="6">
        <v>11</v>
      </c>
      <c r="B15" t="s">
        <v>10</v>
      </c>
      <c r="C15" t="s">
        <v>8</v>
      </c>
      <c r="D15" s="5" t="s">
        <v>9</v>
      </c>
      <c r="E15" s="5">
        <v>2004</v>
      </c>
      <c r="F15" s="3">
        <v>0.020266203703703703</v>
      </c>
      <c r="G15" s="5">
        <v>30</v>
      </c>
      <c r="H15" s="13">
        <v>77.04</v>
      </c>
      <c r="I15" s="11">
        <f t="shared" si="0"/>
        <v>51.35823429541594</v>
      </c>
      <c r="J15" s="11">
        <f t="shared" si="1"/>
        <v>77.03735144312391</v>
      </c>
    </row>
    <row r="16" spans="1:10" ht="15">
      <c r="A16" s="6">
        <v>12</v>
      </c>
      <c r="B16" t="s">
        <v>28</v>
      </c>
      <c r="C16" t="s">
        <v>8</v>
      </c>
      <c r="D16" s="5" t="s">
        <v>18</v>
      </c>
      <c r="E16" s="5">
        <v>2004</v>
      </c>
      <c r="F16" s="3">
        <v>0.021145833333333332</v>
      </c>
      <c r="G16" s="5">
        <v>34</v>
      </c>
      <c r="H16" s="13">
        <v>67.36</v>
      </c>
      <c r="I16" s="11">
        <f t="shared" si="0"/>
        <v>44.90662139219015</v>
      </c>
      <c r="J16" s="11">
        <f t="shared" si="1"/>
        <v>67.35993208828522</v>
      </c>
    </row>
    <row r="17" spans="1:10" ht="15">
      <c r="A17" s="6">
        <v>13</v>
      </c>
      <c r="B17" t="s">
        <v>25</v>
      </c>
      <c r="C17" t="s">
        <v>8</v>
      </c>
      <c r="D17" s="5" t="s">
        <v>18</v>
      </c>
      <c r="E17" s="5">
        <v>2005</v>
      </c>
      <c r="F17" s="3">
        <v>0.022997685185185187</v>
      </c>
      <c r="G17" s="5">
        <v>38</v>
      </c>
      <c r="H17" s="13">
        <v>46.99</v>
      </c>
      <c r="I17" s="11">
        <f t="shared" si="0"/>
        <v>31.324278438030518</v>
      </c>
      <c r="J17" s="11">
        <f t="shared" si="1"/>
        <v>46.98641765704578</v>
      </c>
    </row>
    <row r="18" spans="1:10" ht="15">
      <c r="A18" s="6">
        <v>14</v>
      </c>
      <c r="B18" t="s">
        <v>14</v>
      </c>
      <c r="C18" t="s">
        <v>8</v>
      </c>
      <c r="D18" s="5" t="s">
        <v>9</v>
      </c>
      <c r="E18" s="5">
        <v>2004</v>
      </c>
      <c r="F18" t="s">
        <v>120</v>
      </c>
      <c r="G18" s="5" t="s">
        <v>29</v>
      </c>
      <c r="H18" s="13">
        <v>0</v>
      </c>
      <c r="I18" s="11">
        <v>0</v>
      </c>
      <c r="J18" s="11">
        <f t="shared" si="1"/>
        <v>0</v>
      </c>
    </row>
    <row r="19" ht="15">
      <c r="H19"/>
    </row>
    <row r="20" spans="1:8" ht="15.75">
      <c r="A20" s="1" t="s">
        <v>109</v>
      </c>
      <c r="B20" t="s">
        <v>121</v>
      </c>
      <c r="H20"/>
    </row>
    <row r="21" spans="1:10" ht="15">
      <c r="A21" s="6">
        <v>1</v>
      </c>
      <c r="B21" t="s">
        <v>31</v>
      </c>
      <c r="C21" t="s">
        <v>32</v>
      </c>
      <c r="D21" s="5" t="s">
        <v>33</v>
      </c>
      <c r="E21" s="5">
        <v>2001</v>
      </c>
      <c r="F21" s="3">
        <v>0.01902777777777778</v>
      </c>
      <c r="G21" s="5">
        <v>1</v>
      </c>
      <c r="H21" s="13">
        <v>150</v>
      </c>
      <c r="I21" s="11">
        <f>200-F21/F$21*100</f>
        <v>100</v>
      </c>
      <c r="J21" s="11">
        <f>1.5*$I21</f>
        <v>150</v>
      </c>
    </row>
    <row r="22" spans="1:10" ht="15">
      <c r="A22" s="6">
        <v>2</v>
      </c>
      <c r="B22" t="s">
        <v>37</v>
      </c>
      <c r="C22" t="s">
        <v>8</v>
      </c>
      <c r="D22" s="5" t="s">
        <v>33</v>
      </c>
      <c r="E22" s="5">
        <v>2002</v>
      </c>
      <c r="F22" s="3">
        <v>0.020358796296296295</v>
      </c>
      <c r="G22" s="5">
        <v>3</v>
      </c>
      <c r="H22" s="13">
        <v>139.51</v>
      </c>
      <c r="I22" s="11">
        <f aca="true" t="shared" si="2" ref="I22:I33">200-F22/F$21*100</f>
        <v>93.00486618004868</v>
      </c>
      <c r="J22" s="11">
        <f aca="true" t="shared" si="3" ref="J22:J34">1.5*$I22</f>
        <v>139.50729927007302</v>
      </c>
    </row>
    <row r="23" spans="1:10" ht="15">
      <c r="A23" s="6">
        <v>3</v>
      </c>
      <c r="B23" t="s">
        <v>38</v>
      </c>
      <c r="C23" t="s">
        <v>8</v>
      </c>
      <c r="D23" s="5" t="s">
        <v>9</v>
      </c>
      <c r="E23" s="5">
        <v>2003</v>
      </c>
      <c r="F23" s="3">
        <v>0.021689814814814815</v>
      </c>
      <c r="G23" s="5">
        <v>7</v>
      </c>
      <c r="H23" s="13">
        <v>129.01</v>
      </c>
      <c r="I23" s="11">
        <f t="shared" si="2"/>
        <v>86.00973236009733</v>
      </c>
      <c r="J23" s="11">
        <f t="shared" si="3"/>
        <v>129.01459854014598</v>
      </c>
    </row>
    <row r="24" spans="1:10" ht="15">
      <c r="A24" s="6">
        <v>4</v>
      </c>
      <c r="B24" t="s">
        <v>39</v>
      </c>
      <c r="C24" t="s">
        <v>8</v>
      </c>
      <c r="D24" s="5" t="s">
        <v>33</v>
      </c>
      <c r="E24" s="5">
        <v>2001</v>
      </c>
      <c r="F24" s="3">
        <v>0.02172453703703704</v>
      </c>
      <c r="G24" s="5">
        <v>8</v>
      </c>
      <c r="H24" s="13">
        <v>128.74</v>
      </c>
      <c r="I24" s="11">
        <f t="shared" si="2"/>
        <v>85.8272506082725</v>
      </c>
      <c r="J24" s="11">
        <f t="shared" si="3"/>
        <v>128.74087591240874</v>
      </c>
    </row>
    <row r="25" spans="1:10" ht="15">
      <c r="A25" s="6">
        <v>5</v>
      </c>
      <c r="B25" t="s">
        <v>45</v>
      </c>
      <c r="C25" t="s">
        <v>8</v>
      </c>
      <c r="D25" s="5" t="s">
        <v>33</v>
      </c>
      <c r="E25" s="5">
        <v>2002</v>
      </c>
      <c r="F25" s="3">
        <v>0.021886574074074072</v>
      </c>
      <c r="G25" s="5">
        <v>9</v>
      </c>
      <c r="H25" s="13">
        <v>127.46</v>
      </c>
      <c r="I25" s="11">
        <f t="shared" si="2"/>
        <v>84.97566909975671</v>
      </c>
      <c r="J25" s="11">
        <f t="shared" si="3"/>
        <v>127.46350364963507</v>
      </c>
    </row>
    <row r="26" spans="1:10" ht="15">
      <c r="A26" s="6">
        <v>6</v>
      </c>
      <c r="B26" t="s">
        <v>46</v>
      </c>
      <c r="C26" t="s">
        <v>8</v>
      </c>
      <c r="D26" s="5" t="s">
        <v>9</v>
      </c>
      <c r="E26" s="5">
        <v>2003</v>
      </c>
      <c r="F26" s="3">
        <v>0.023032407407407404</v>
      </c>
      <c r="G26" s="5">
        <v>17</v>
      </c>
      <c r="H26" s="13">
        <v>118.43</v>
      </c>
      <c r="I26" s="11">
        <f t="shared" si="2"/>
        <v>78.95377128953773</v>
      </c>
      <c r="J26" s="11">
        <f t="shared" si="3"/>
        <v>118.4306569343066</v>
      </c>
    </row>
    <row r="27" spans="1:10" ht="15">
      <c r="A27" s="6">
        <v>7</v>
      </c>
      <c r="B27" t="s">
        <v>43</v>
      </c>
      <c r="C27" t="s">
        <v>8</v>
      </c>
      <c r="D27" s="5" t="s">
        <v>9</v>
      </c>
      <c r="E27" s="5">
        <v>2001</v>
      </c>
      <c r="F27" s="3">
        <v>0.023564814814814813</v>
      </c>
      <c r="G27" s="5">
        <v>23</v>
      </c>
      <c r="H27" s="13">
        <v>114.23</v>
      </c>
      <c r="I27" s="11">
        <f t="shared" si="2"/>
        <v>76.15571776155718</v>
      </c>
      <c r="J27" s="11">
        <f t="shared" si="3"/>
        <v>114.23357664233578</v>
      </c>
    </row>
    <row r="28" spans="1:10" ht="15">
      <c r="A28" s="6">
        <v>8</v>
      </c>
      <c r="B28" t="s">
        <v>42</v>
      </c>
      <c r="C28" t="s">
        <v>8</v>
      </c>
      <c r="D28" s="5" t="s">
        <v>9</v>
      </c>
      <c r="E28" s="5">
        <v>2003</v>
      </c>
      <c r="F28" s="3">
        <v>0.02480324074074074</v>
      </c>
      <c r="G28" s="5">
        <v>28</v>
      </c>
      <c r="H28" s="13">
        <v>104.47</v>
      </c>
      <c r="I28" s="11">
        <f t="shared" si="2"/>
        <v>69.64720194647202</v>
      </c>
      <c r="J28" s="11">
        <f t="shared" si="3"/>
        <v>104.47080291970804</v>
      </c>
    </row>
    <row r="29" spans="1:10" ht="15">
      <c r="A29" s="6">
        <v>9</v>
      </c>
      <c r="B29" t="s">
        <v>47</v>
      </c>
      <c r="C29" t="s">
        <v>8</v>
      </c>
      <c r="D29" s="5" t="s">
        <v>9</v>
      </c>
      <c r="E29" s="5">
        <v>2003</v>
      </c>
      <c r="F29" s="3">
        <v>0.024930555555555553</v>
      </c>
      <c r="G29" s="5">
        <v>29</v>
      </c>
      <c r="H29" s="13">
        <v>103.47</v>
      </c>
      <c r="I29" s="11">
        <f t="shared" si="2"/>
        <v>68.97810218978105</v>
      </c>
      <c r="J29" s="11">
        <f t="shared" si="3"/>
        <v>103.46715328467158</v>
      </c>
    </row>
    <row r="30" spans="1:10" ht="15">
      <c r="A30" s="6">
        <v>10</v>
      </c>
      <c r="B30" t="s">
        <v>35</v>
      </c>
      <c r="C30" t="s">
        <v>8</v>
      </c>
      <c r="D30" s="5" t="s">
        <v>33</v>
      </c>
      <c r="E30" s="5">
        <v>2001</v>
      </c>
      <c r="F30" s="3">
        <v>0.026550925925925926</v>
      </c>
      <c r="G30" s="5">
        <v>36</v>
      </c>
      <c r="H30" s="13">
        <v>90.69</v>
      </c>
      <c r="I30" s="11">
        <f t="shared" si="2"/>
        <v>60.462287104622874</v>
      </c>
      <c r="J30" s="11">
        <f t="shared" si="3"/>
        <v>90.69343065693431</v>
      </c>
    </row>
    <row r="31" spans="1:10" ht="15">
      <c r="A31" s="6">
        <v>11</v>
      </c>
      <c r="B31" t="s">
        <v>51</v>
      </c>
      <c r="C31" t="s">
        <v>8</v>
      </c>
      <c r="D31" s="5" t="s">
        <v>52</v>
      </c>
      <c r="E31" s="5">
        <v>2002</v>
      </c>
      <c r="F31" s="3">
        <v>0.027395833333333338</v>
      </c>
      <c r="G31" s="5">
        <v>37</v>
      </c>
      <c r="H31" s="13">
        <v>84.03</v>
      </c>
      <c r="I31" s="11">
        <f t="shared" si="2"/>
        <v>56.021897810218945</v>
      </c>
      <c r="J31" s="11">
        <f t="shared" si="3"/>
        <v>84.03284671532842</v>
      </c>
    </row>
    <row r="32" spans="1:10" ht="15">
      <c r="A32" s="6">
        <v>12</v>
      </c>
      <c r="B32" t="s">
        <v>49</v>
      </c>
      <c r="C32" t="s">
        <v>8</v>
      </c>
      <c r="D32" s="5" t="s">
        <v>9</v>
      </c>
      <c r="E32" s="5">
        <v>2002</v>
      </c>
      <c r="F32" s="3">
        <v>0.030983796296296297</v>
      </c>
      <c r="G32" s="5">
        <v>41</v>
      </c>
      <c r="H32" s="13">
        <v>55.75</v>
      </c>
      <c r="I32" s="11">
        <f t="shared" si="2"/>
        <v>37.165450121654516</v>
      </c>
      <c r="J32" s="11">
        <f t="shared" si="3"/>
        <v>55.74817518248177</v>
      </c>
    </row>
    <row r="33" spans="1:10" ht="15">
      <c r="A33" s="6">
        <v>13</v>
      </c>
      <c r="B33" t="s">
        <v>44</v>
      </c>
      <c r="C33" t="s">
        <v>8</v>
      </c>
      <c r="D33" s="5" t="s">
        <v>9</v>
      </c>
      <c r="E33" s="5">
        <v>2003</v>
      </c>
      <c r="F33" s="3">
        <v>0.03262731481481482</v>
      </c>
      <c r="G33" s="5">
        <v>42</v>
      </c>
      <c r="H33" s="13">
        <v>42.79</v>
      </c>
      <c r="I33" s="11">
        <f t="shared" si="2"/>
        <v>28.527980535279795</v>
      </c>
      <c r="J33" s="11">
        <f t="shared" si="3"/>
        <v>42.79197080291969</v>
      </c>
    </row>
    <row r="34" spans="1:10" ht="15">
      <c r="A34" s="6">
        <v>14</v>
      </c>
      <c r="B34" t="s">
        <v>34</v>
      </c>
      <c r="C34" t="s">
        <v>8</v>
      </c>
      <c r="D34" s="5" t="s">
        <v>33</v>
      </c>
      <c r="E34" s="5">
        <v>2001</v>
      </c>
      <c r="F34" t="s">
        <v>120</v>
      </c>
      <c r="G34" s="5" t="s">
        <v>29</v>
      </c>
      <c r="H34" s="13">
        <v>0</v>
      </c>
      <c r="I34" s="11">
        <v>0</v>
      </c>
      <c r="J34" s="11">
        <f t="shared" si="3"/>
        <v>0</v>
      </c>
    </row>
    <row r="35" ht="15">
      <c r="H35"/>
    </row>
    <row r="36" spans="1:8" ht="15.75">
      <c r="A36" s="1" t="s">
        <v>113</v>
      </c>
      <c r="H36"/>
    </row>
    <row r="37" spans="1:10" ht="15">
      <c r="A37" s="6">
        <v>1</v>
      </c>
      <c r="B37" t="s">
        <v>56</v>
      </c>
      <c r="C37" t="s">
        <v>36</v>
      </c>
      <c r="D37" s="5" t="s">
        <v>55</v>
      </c>
      <c r="E37" s="5">
        <v>1999</v>
      </c>
      <c r="F37" s="3">
        <v>0.02542824074074074</v>
      </c>
      <c r="G37" s="5">
        <v>1</v>
      </c>
      <c r="H37" s="13">
        <v>150</v>
      </c>
      <c r="I37" s="11">
        <f>200-F37/F$37*100</f>
        <v>100</v>
      </c>
      <c r="J37" s="11">
        <f>1.5*$I37</f>
        <v>150</v>
      </c>
    </row>
    <row r="38" spans="1:10" ht="15">
      <c r="A38" s="6">
        <v>2</v>
      </c>
      <c r="B38" t="s">
        <v>57</v>
      </c>
      <c r="C38" t="s">
        <v>8</v>
      </c>
      <c r="D38" s="5" t="s">
        <v>55</v>
      </c>
      <c r="E38" s="5">
        <v>1997</v>
      </c>
      <c r="F38" s="3">
        <v>0.027175925925925926</v>
      </c>
      <c r="G38" s="5">
        <v>8</v>
      </c>
      <c r="H38" s="13">
        <v>139.69</v>
      </c>
      <c r="I38" s="11">
        <f>200-F38/F$37*100</f>
        <v>93.12699135184342</v>
      </c>
      <c r="J38" s="11">
        <f>1.5*$I38</f>
        <v>139.69048702776513</v>
      </c>
    </row>
    <row r="39" ht="15">
      <c r="H39"/>
    </row>
    <row r="40" spans="1:8" ht="15.75">
      <c r="A40" s="1" t="s">
        <v>112</v>
      </c>
      <c r="B40" t="s">
        <v>122</v>
      </c>
      <c r="H40"/>
    </row>
    <row r="41" spans="1:14" ht="15">
      <c r="A41" s="6">
        <v>1</v>
      </c>
      <c r="B41" t="s">
        <v>60</v>
      </c>
      <c r="C41" t="s">
        <v>16</v>
      </c>
      <c r="D41" s="5" t="s">
        <v>9</v>
      </c>
      <c r="E41" s="5">
        <v>2003</v>
      </c>
      <c r="F41" s="3">
        <v>0.018229166666666668</v>
      </c>
      <c r="G41" s="5">
        <v>1</v>
      </c>
      <c r="H41" s="13">
        <v>150</v>
      </c>
      <c r="I41" s="11">
        <f>200-F41/F$41*100</f>
        <v>100</v>
      </c>
      <c r="J41" s="11">
        <f>1.5*$I41</f>
        <v>150</v>
      </c>
      <c r="K41" s="5"/>
      <c r="L41" s="5"/>
      <c r="M41" s="3"/>
      <c r="N41" s="5"/>
    </row>
    <row r="42" spans="1:14" ht="15">
      <c r="A42" s="6">
        <v>2</v>
      </c>
      <c r="B42" t="s">
        <v>83</v>
      </c>
      <c r="C42" t="s">
        <v>8</v>
      </c>
      <c r="D42" s="5" t="s">
        <v>9</v>
      </c>
      <c r="E42" s="5">
        <v>2004</v>
      </c>
      <c r="F42" s="3">
        <v>0.019918981481481482</v>
      </c>
      <c r="G42" s="5">
        <v>6</v>
      </c>
      <c r="H42" s="13">
        <v>136.1</v>
      </c>
      <c r="I42" s="11">
        <f aca="true" t="shared" si="4" ref="I42:I61">200-F42/F$41*100</f>
        <v>90.73015873015873</v>
      </c>
      <c r="J42" s="11">
        <f aca="true" t="shared" si="5" ref="J42:J62">1.5*$I42</f>
        <v>136.0952380952381</v>
      </c>
      <c r="K42" s="5"/>
      <c r="L42" s="5"/>
      <c r="M42" s="3"/>
      <c r="N42" s="5"/>
    </row>
    <row r="43" spans="1:14" ht="15">
      <c r="A43" s="6">
        <v>3</v>
      </c>
      <c r="B43" t="s">
        <v>65</v>
      </c>
      <c r="C43" t="s">
        <v>8</v>
      </c>
      <c r="D43" s="5" t="s">
        <v>18</v>
      </c>
      <c r="E43" s="5">
        <v>2004</v>
      </c>
      <c r="F43" s="3">
        <v>0.02045138888888889</v>
      </c>
      <c r="G43" s="5">
        <v>8</v>
      </c>
      <c r="H43" s="13">
        <v>131.71</v>
      </c>
      <c r="I43" s="11">
        <f t="shared" si="4"/>
        <v>87.80952380952381</v>
      </c>
      <c r="J43" s="11">
        <f t="shared" si="5"/>
        <v>131.71428571428572</v>
      </c>
      <c r="K43" s="5"/>
      <c r="L43" s="5"/>
      <c r="M43" s="3"/>
      <c r="N43" s="5"/>
    </row>
    <row r="44" spans="1:14" ht="15">
      <c r="A44" s="6">
        <v>4</v>
      </c>
      <c r="B44" t="s">
        <v>63</v>
      </c>
      <c r="C44" t="s">
        <v>8</v>
      </c>
      <c r="D44" s="5" t="s">
        <v>20</v>
      </c>
      <c r="E44" s="5">
        <v>2004</v>
      </c>
      <c r="F44" s="3">
        <v>0.02226851851851852</v>
      </c>
      <c r="G44" s="5">
        <v>13</v>
      </c>
      <c r="H44" s="13">
        <v>116.76</v>
      </c>
      <c r="I44" s="11">
        <f t="shared" si="4"/>
        <v>77.84126984126985</v>
      </c>
      <c r="J44" s="11">
        <f t="shared" si="5"/>
        <v>116.76190476190477</v>
      </c>
      <c r="K44" s="5"/>
      <c r="L44" s="5"/>
      <c r="M44" s="3"/>
      <c r="N44" s="5"/>
    </row>
    <row r="45" spans="1:14" ht="15">
      <c r="A45" s="6">
        <v>5</v>
      </c>
      <c r="B45" t="s">
        <v>70</v>
      </c>
      <c r="C45" t="s">
        <v>8</v>
      </c>
      <c r="D45" s="5" t="s">
        <v>9</v>
      </c>
      <c r="E45" s="5">
        <v>2003</v>
      </c>
      <c r="F45" s="3">
        <v>0.022303240740740738</v>
      </c>
      <c r="G45" s="5">
        <v>14</v>
      </c>
      <c r="H45" s="13">
        <v>116.48</v>
      </c>
      <c r="I45" s="11">
        <f t="shared" si="4"/>
        <v>77.65079365079369</v>
      </c>
      <c r="J45" s="11">
        <f t="shared" si="5"/>
        <v>116.47619047619054</v>
      </c>
      <c r="K45" s="5"/>
      <c r="L45" s="5"/>
      <c r="M45" s="3"/>
      <c r="N45" s="5"/>
    </row>
    <row r="46" spans="1:14" ht="15">
      <c r="A46" s="6">
        <v>6</v>
      </c>
      <c r="B46" t="s">
        <v>76</v>
      </c>
      <c r="C46" t="s">
        <v>8</v>
      </c>
      <c r="D46" s="5" t="s">
        <v>21</v>
      </c>
      <c r="E46" s="5">
        <v>2004</v>
      </c>
      <c r="F46" s="3">
        <v>0.02241898148148148</v>
      </c>
      <c r="G46" s="5">
        <v>17</v>
      </c>
      <c r="H46" s="13">
        <v>115.52</v>
      </c>
      <c r="I46" s="11">
        <f t="shared" si="4"/>
        <v>77.01587301587303</v>
      </c>
      <c r="J46" s="11">
        <f t="shared" si="5"/>
        <v>115.52380952380955</v>
      </c>
      <c r="K46" s="5"/>
      <c r="L46" s="5"/>
      <c r="M46" s="3"/>
      <c r="N46" s="5"/>
    </row>
    <row r="47" spans="1:14" ht="15">
      <c r="A47" s="6">
        <v>7</v>
      </c>
      <c r="B47" t="s">
        <v>73</v>
      </c>
      <c r="C47" t="s">
        <v>8</v>
      </c>
      <c r="D47" s="5" t="s">
        <v>52</v>
      </c>
      <c r="E47" s="5">
        <v>2005</v>
      </c>
      <c r="F47" s="3">
        <v>0.02245370370370371</v>
      </c>
      <c r="G47" s="5">
        <v>19</v>
      </c>
      <c r="H47" s="13">
        <v>115.24</v>
      </c>
      <c r="I47" s="11">
        <f t="shared" si="4"/>
        <v>76.8253968253968</v>
      </c>
      <c r="J47" s="11">
        <f t="shared" si="5"/>
        <v>115.23809523809518</v>
      </c>
      <c r="K47" s="5"/>
      <c r="L47" s="5"/>
      <c r="M47" s="3"/>
      <c r="N47" s="5"/>
    </row>
    <row r="48" spans="1:14" ht="15">
      <c r="A48" s="6">
        <v>8</v>
      </c>
      <c r="B48" t="s">
        <v>67</v>
      </c>
      <c r="C48" t="s">
        <v>8</v>
      </c>
      <c r="D48" s="5" t="s">
        <v>9</v>
      </c>
      <c r="E48" s="5">
        <v>2004</v>
      </c>
      <c r="F48" s="3">
        <v>0.022824074074074076</v>
      </c>
      <c r="G48" s="5">
        <v>21</v>
      </c>
      <c r="H48" s="13">
        <v>112.19</v>
      </c>
      <c r="I48" s="11">
        <f t="shared" si="4"/>
        <v>74.79365079365078</v>
      </c>
      <c r="J48" s="11">
        <f t="shared" si="5"/>
        <v>112.19047619047618</v>
      </c>
      <c r="K48" s="5"/>
      <c r="L48" s="5"/>
      <c r="M48" s="3"/>
      <c r="N48" s="5"/>
    </row>
    <row r="49" spans="1:14" ht="15">
      <c r="A49" s="6">
        <v>9</v>
      </c>
      <c r="B49" t="s">
        <v>66</v>
      </c>
      <c r="C49" t="s">
        <v>8</v>
      </c>
      <c r="D49" s="5" t="s">
        <v>21</v>
      </c>
      <c r="E49" s="5">
        <v>2004</v>
      </c>
      <c r="F49" s="3">
        <v>0.022835648148148147</v>
      </c>
      <c r="G49" s="5">
        <v>22</v>
      </c>
      <c r="H49" s="13">
        <v>112.1</v>
      </c>
      <c r="I49" s="11">
        <f t="shared" si="4"/>
        <v>74.73015873015876</v>
      </c>
      <c r="J49" s="11">
        <f t="shared" si="5"/>
        <v>112.09523809523814</v>
      </c>
      <c r="K49" s="5"/>
      <c r="L49" s="5"/>
      <c r="M49" s="3"/>
      <c r="N49" s="5"/>
    </row>
    <row r="50" spans="1:14" ht="15">
      <c r="A50" s="6">
        <v>10</v>
      </c>
      <c r="B50" t="s">
        <v>69</v>
      </c>
      <c r="C50" t="s">
        <v>8</v>
      </c>
      <c r="D50" s="5" t="s">
        <v>9</v>
      </c>
      <c r="E50" s="5">
        <v>2003</v>
      </c>
      <c r="F50" s="3">
        <v>0.02290509259259259</v>
      </c>
      <c r="G50" s="5">
        <v>23</v>
      </c>
      <c r="H50" s="13">
        <v>111.52</v>
      </c>
      <c r="I50" s="11">
        <f t="shared" si="4"/>
        <v>74.34920634920637</v>
      </c>
      <c r="J50" s="11">
        <f t="shared" si="5"/>
        <v>111.52380952380955</v>
      </c>
      <c r="K50" s="5"/>
      <c r="L50" s="5"/>
      <c r="M50" s="3"/>
      <c r="N50" s="5"/>
    </row>
    <row r="51" spans="1:14" ht="15">
      <c r="A51" s="6">
        <v>11</v>
      </c>
      <c r="B51" t="s">
        <v>62</v>
      </c>
      <c r="C51" t="s">
        <v>8</v>
      </c>
      <c r="D51" s="5" t="s">
        <v>9</v>
      </c>
      <c r="E51" s="5">
        <v>2003</v>
      </c>
      <c r="F51" s="3">
        <v>0.022962962962962966</v>
      </c>
      <c r="G51" s="5">
        <v>24</v>
      </c>
      <c r="H51" s="13">
        <v>111.05</v>
      </c>
      <c r="I51" s="11">
        <f t="shared" si="4"/>
        <v>74.03174603174602</v>
      </c>
      <c r="J51" s="11">
        <f t="shared" si="5"/>
        <v>111.04761904761904</v>
      </c>
      <c r="K51" s="5"/>
      <c r="L51" s="5"/>
      <c r="M51" s="3"/>
      <c r="N51" s="5"/>
    </row>
    <row r="52" spans="1:14" ht="15">
      <c r="A52" s="6">
        <v>12</v>
      </c>
      <c r="B52" t="s">
        <v>71</v>
      </c>
      <c r="C52" t="s">
        <v>8</v>
      </c>
      <c r="D52" s="5" t="s">
        <v>21</v>
      </c>
      <c r="E52" s="5">
        <v>2004</v>
      </c>
      <c r="F52" s="3">
        <v>0.023217592592592592</v>
      </c>
      <c r="G52" s="5">
        <v>26</v>
      </c>
      <c r="H52" s="13">
        <v>108.95</v>
      </c>
      <c r="I52" s="11">
        <f t="shared" si="4"/>
        <v>72.63492063492065</v>
      </c>
      <c r="J52" s="11">
        <f t="shared" si="5"/>
        <v>108.95238095238096</v>
      </c>
      <c r="K52" s="5"/>
      <c r="L52" s="5"/>
      <c r="M52" s="3"/>
      <c r="N52" s="5"/>
    </row>
    <row r="53" spans="1:14" ht="15">
      <c r="A53" s="6">
        <v>13</v>
      </c>
      <c r="B53" t="s">
        <v>75</v>
      </c>
      <c r="C53" t="s">
        <v>8</v>
      </c>
      <c r="D53" s="5" t="s">
        <v>18</v>
      </c>
      <c r="E53" s="5">
        <v>2005</v>
      </c>
      <c r="F53" s="3">
        <v>0.024293981481481482</v>
      </c>
      <c r="G53" s="5">
        <v>32</v>
      </c>
      <c r="H53" s="13">
        <v>100.1</v>
      </c>
      <c r="I53" s="11">
        <f t="shared" si="4"/>
        <v>66.73015873015873</v>
      </c>
      <c r="J53" s="11">
        <f t="shared" si="5"/>
        <v>100.0952380952381</v>
      </c>
      <c r="K53" s="5"/>
      <c r="L53" s="5"/>
      <c r="M53" s="3"/>
      <c r="N53" s="5"/>
    </row>
    <row r="54" spans="1:14" ht="15">
      <c r="A54" s="6">
        <v>14</v>
      </c>
      <c r="B54" t="s">
        <v>77</v>
      </c>
      <c r="C54" t="s">
        <v>8</v>
      </c>
      <c r="D54" s="5" t="s">
        <v>9</v>
      </c>
      <c r="E54" s="5">
        <v>2004</v>
      </c>
      <c r="F54" s="3">
        <v>0.02449074074074074</v>
      </c>
      <c r="G54" s="5">
        <v>34</v>
      </c>
      <c r="H54" s="13">
        <v>98.48</v>
      </c>
      <c r="I54" s="11">
        <f t="shared" si="4"/>
        <v>65.65079365079367</v>
      </c>
      <c r="J54" s="11">
        <f t="shared" si="5"/>
        <v>98.47619047619051</v>
      </c>
      <c r="K54" s="5"/>
      <c r="L54" s="5"/>
      <c r="M54" s="3"/>
      <c r="N54" s="5"/>
    </row>
    <row r="55" spans="1:14" ht="15">
      <c r="A55" s="6">
        <v>15</v>
      </c>
      <c r="B55" t="s">
        <v>68</v>
      </c>
      <c r="C55" t="s">
        <v>8</v>
      </c>
      <c r="D55" s="5" t="s">
        <v>9</v>
      </c>
      <c r="E55" s="5">
        <v>2004</v>
      </c>
      <c r="F55" s="3">
        <v>0.024548611111111115</v>
      </c>
      <c r="G55" s="5">
        <v>35</v>
      </c>
      <c r="H55" s="13">
        <v>98</v>
      </c>
      <c r="I55" s="11">
        <f t="shared" si="4"/>
        <v>65.33333333333334</v>
      </c>
      <c r="J55" s="11">
        <f t="shared" si="5"/>
        <v>98.00000000000001</v>
      </c>
      <c r="K55" s="5"/>
      <c r="L55" s="5"/>
      <c r="M55" s="3"/>
      <c r="N55" s="5"/>
    </row>
    <row r="56" spans="1:10" ht="15">
      <c r="A56" s="6">
        <v>16</v>
      </c>
      <c r="B56" t="s">
        <v>80</v>
      </c>
      <c r="C56" t="s">
        <v>8</v>
      </c>
      <c r="D56" s="5" t="s">
        <v>18</v>
      </c>
      <c r="E56" s="5">
        <v>2005</v>
      </c>
      <c r="F56" s="3">
        <v>0.0249537037037037</v>
      </c>
      <c r="G56" s="5">
        <v>36</v>
      </c>
      <c r="H56" s="13">
        <v>94.67</v>
      </c>
      <c r="I56" s="11">
        <f t="shared" si="4"/>
        <v>63.11111111111114</v>
      </c>
      <c r="J56" s="11">
        <f t="shared" si="5"/>
        <v>94.66666666666671</v>
      </c>
    </row>
    <row r="57" spans="1:15" ht="15">
      <c r="A57" s="6">
        <v>17</v>
      </c>
      <c r="B57" t="s">
        <v>82</v>
      </c>
      <c r="C57" t="s">
        <v>8</v>
      </c>
      <c r="D57" s="5" t="s">
        <v>21</v>
      </c>
      <c r="E57" s="5">
        <v>2004</v>
      </c>
      <c r="F57" s="3">
        <v>0.025613425925925925</v>
      </c>
      <c r="G57" s="5">
        <v>39</v>
      </c>
      <c r="H57" s="13">
        <v>89.24</v>
      </c>
      <c r="I57" s="11">
        <f t="shared" si="4"/>
        <v>59.492063492063494</v>
      </c>
      <c r="J57" s="11">
        <f t="shared" si="5"/>
        <v>89.23809523809524</v>
      </c>
      <c r="K57" s="5"/>
      <c r="L57" s="5"/>
      <c r="M57" s="5"/>
      <c r="N57" s="3"/>
      <c r="O57" s="5"/>
    </row>
    <row r="58" spans="1:10" ht="15">
      <c r="A58" s="6">
        <v>18</v>
      </c>
      <c r="B58" t="s">
        <v>74</v>
      </c>
      <c r="C58" t="s">
        <v>8</v>
      </c>
      <c r="D58" s="5" t="s">
        <v>20</v>
      </c>
      <c r="E58" s="5">
        <v>2004</v>
      </c>
      <c r="F58" s="3">
        <v>0.026273148148148153</v>
      </c>
      <c r="G58" s="5">
        <v>45</v>
      </c>
      <c r="H58" s="13">
        <v>83.81</v>
      </c>
      <c r="I58" s="11">
        <f t="shared" si="4"/>
        <v>55.873015873015845</v>
      </c>
      <c r="J58" s="11">
        <f t="shared" si="5"/>
        <v>83.80952380952377</v>
      </c>
    </row>
    <row r="59" spans="1:15" ht="15">
      <c r="A59" s="6">
        <v>19</v>
      </c>
      <c r="B59" t="s">
        <v>72</v>
      </c>
      <c r="C59" t="s">
        <v>8</v>
      </c>
      <c r="D59" s="5" t="s">
        <v>20</v>
      </c>
      <c r="E59" s="5">
        <v>2004</v>
      </c>
      <c r="F59" s="3">
        <v>0.030428240740740742</v>
      </c>
      <c r="G59" s="5">
        <v>50</v>
      </c>
      <c r="H59" s="13">
        <v>49.62</v>
      </c>
      <c r="I59" s="11">
        <f t="shared" si="4"/>
        <v>33.07936507936509</v>
      </c>
      <c r="J59" s="11">
        <f t="shared" si="5"/>
        <v>49.619047619047635</v>
      </c>
      <c r="K59" s="5"/>
      <c r="L59" s="5"/>
      <c r="M59" s="5"/>
      <c r="N59" s="3"/>
      <c r="O59" s="5"/>
    </row>
    <row r="60" spans="1:10" ht="15">
      <c r="A60" s="6">
        <v>20</v>
      </c>
      <c r="B60" t="s">
        <v>81</v>
      </c>
      <c r="C60" t="s">
        <v>8</v>
      </c>
      <c r="D60" s="5" t="s">
        <v>52</v>
      </c>
      <c r="E60" s="5">
        <v>2005</v>
      </c>
      <c r="F60" s="3">
        <v>0.03079861111111111</v>
      </c>
      <c r="G60" s="5">
        <v>52</v>
      </c>
      <c r="H60" s="13">
        <v>46.57</v>
      </c>
      <c r="I60" s="11">
        <f t="shared" si="4"/>
        <v>31.047619047619065</v>
      </c>
      <c r="J60" s="11">
        <f t="shared" si="5"/>
        <v>46.5714285714286</v>
      </c>
    </row>
    <row r="61" spans="1:15" ht="15">
      <c r="A61" s="6">
        <v>21</v>
      </c>
      <c r="B61" t="s">
        <v>78</v>
      </c>
      <c r="C61" t="s">
        <v>8</v>
      </c>
      <c r="D61" s="5" t="s">
        <v>79</v>
      </c>
      <c r="E61" s="5">
        <v>2005</v>
      </c>
      <c r="F61" s="3">
        <v>0.033414351851851855</v>
      </c>
      <c r="G61" s="5">
        <v>54</v>
      </c>
      <c r="H61" s="13">
        <v>25.05</v>
      </c>
      <c r="I61" s="11">
        <f t="shared" si="4"/>
        <v>16.69841269841271</v>
      </c>
      <c r="J61" s="11">
        <f t="shared" si="5"/>
        <v>25.047619047619065</v>
      </c>
      <c r="K61" s="5"/>
      <c r="L61" s="5"/>
      <c r="M61" s="5"/>
      <c r="N61" s="3"/>
      <c r="O61" s="5"/>
    </row>
    <row r="62" spans="1:15" ht="15">
      <c r="A62" s="6">
        <v>22</v>
      </c>
      <c r="B62" t="s">
        <v>64</v>
      </c>
      <c r="C62" t="s">
        <v>8</v>
      </c>
      <c r="D62" s="5" t="s">
        <v>21</v>
      </c>
      <c r="E62" s="5">
        <v>2003</v>
      </c>
      <c r="F62" t="s">
        <v>120</v>
      </c>
      <c r="G62" s="5" t="s">
        <v>29</v>
      </c>
      <c r="H62" s="13">
        <v>0</v>
      </c>
      <c r="I62" s="11">
        <v>0</v>
      </c>
      <c r="J62" s="11">
        <f t="shared" si="5"/>
        <v>0</v>
      </c>
      <c r="K62" s="5"/>
      <c r="L62" s="5"/>
      <c r="M62" s="5"/>
      <c r="N62" s="3"/>
      <c r="O62" s="5"/>
    </row>
    <row r="63" spans="1:15" ht="15">
      <c r="A63" s="6"/>
      <c r="F63" s="3"/>
      <c r="H63"/>
      <c r="K63" s="5"/>
      <c r="L63" s="5"/>
      <c r="M63" s="5"/>
      <c r="N63" s="3"/>
      <c r="O63" s="5"/>
    </row>
    <row r="64" spans="1:14" ht="15.75">
      <c r="A64" s="1" t="s">
        <v>111</v>
      </c>
      <c r="B64" t="s">
        <v>123</v>
      </c>
      <c r="H64"/>
      <c r="K64" s="5"/>
      <c r="L64" s="5"/>
      <c r="M64" s="3"/>
      <c r="N64" s="5"/>
    </row>
    <row r="65" spans="1:14" ht="15">
      <c r="A65" s="6">
        <v>1</v>
      </c>
      <c r="B65" t="s">
        <v>95</v>
      </c>
      <c r="C65" t="s">
        <v>32</v>
      </c>
      <c r="D65" s="5" t="s">
        <v>33</v>
      </c>
      <c r="E65" s="5">
        <v>2001</v>
      </c>
      <c r="F65" s="3">
        <v>0.02165509259259259</v>
      </c>
      <c r="G65" s="5">
        <v>1</v>
      </c>
      <c r="H65" s="13">
        <v>150</v>
      </c>
      <c r="I65" s="11">
        <f>200-F65/F$65*100</f>
        <v>100</v>
      </c>
      <c r="J65" s="11">
        <f>1.5*$I65</f>
        <v>150</v>
      </c>
      <c r="K65" s="5"/>
      <c r="L65" s="5"/>
      <c r="M65" s="3"/>
      <c r="N65" s="5"/>
    </row>
    <row r="66" spans="1:10" ht="15">
      <c r="A66" s="6">
        <v>2</v>
      </c>
      <c r="B66" t="s">
        <v>98</v>
      </c>
      <c r="C66" t="s">
        <v>8</v>
      </c>
      <c r="D66" s="5" t="s">
        <v>33</v>
      </c>
      <c r="E66" s="5">
        <v>2001</v>
      </c>
      <c r="F66" s="3">
        <v>0.022303240740740738</v>
      </c>
      <c r="G66" s="5">
        <v>4</v>
      </c>
      <c r="H66" s="13">
        <v>145.51</v>
      </c>
      <c r="I66" s="11">
        <f aca="true" t="shared" si="6" ref="I66:I75">200-F66/F$65*100</f>
        <v>97.00694815606627</v>
      </c>
      <c r="J66" s="11">
        <f aca="true" t="shared" si="7" ref="J66:J76">1.5*$I66</f>
        <v>145.5104222340994</v>
      </c>
    </row>
    <row r="67" spans="1:14" ht="15">
      <c r="A67" s="6">
        <v>3</v>
      </c>
      <c r="B67" t="s">
        <v>97</v>
      </c>
      <c r="C67" t="s">
        <v>8</v>
      </c>
      <c r="D67" s="5" t="s">
        <v>33</v>
      </c>
      <c r="E67" s="5">
        <v>2002</v>
      </c>
      <c r="F67" s="3">
        <v>0.02326388888888889</v>
      </c>
      <c r="G67" s="5">
        <v>15</v>
      </c>
      <c r="H67" s="13">
        <v>138.86</v>
      </c>
      <c r="I67" s="11">
        <f t="shared" si="6"/>
        <v>92.57081774452163</v>
      </c>
      <c r="J67" s="11">
        <f t="shared" si="7"/>
        <v>138.85622661678246</v>
      </c>
      <c r="K67" s="5"/>
      <c r="L67" s="5"/>
      <c r="M67" s="3"/>
      <c r="N67" s="5"/>
    </row>
    <row r="68" spans="1:14" ht="15">
      <c r="A68" s="6">
        <v>4</v>
      </c>
      <c r="B68" t="s">
        <v>88</v>
      </c>
      <c r="C68" t="s">
        <v>8</v>
      </c>
      <c r="D68" s="5" t="s">
        <v>9</v>
      </c>
      <c r="E68" s="5">
        <v>2002</v>
      </c>
      <c r="F68" s="3">
        <v>0.023368055555555555</v>
      </c>
      <c r="G68" s="5">
        <v>16</v>
      </c>
      <c r="H68" s="13">
        <v>138.13</v>
      </c>
      <c r="I68" s="11">
        <f t="shared" si="6"/>
        <v>92.089791555318</v>
      </c>
      <c r="J68" s="11">
        <f t="shared" si="7"/>
        <v>138.134687332977</v>
      </c>
      <c r="K68" s="5"/>
      <c r="L68" s="5"/>
      <c r="M68" s="3"/>
      <c r="N68" s="5"/>
    </row>
    <row r="69" spans="1:10" ht="15">
      <c r="A69" s="6">
        <v>5</v>
      </c>
      <c r="B69" t="s">
        <v>86</v>
      </c>
      <c r="C69" t="s">
        <v>8</v>
      </c>
      <c r="D69" s="5" t="s">
        <v>33</v>
      </c>
      <c r="E69" s="5">
        <v>2001</v>
      </c>
      <c r="F69" s="3">
        <v>0.025775462962962962</v>
      </c>
      <c r="G69" s="5">
        <v>25</v>
      </c>
      <c r="H69" s="13">
        <v>121.46</v>
      </c>
      <c r="I69" s="11">
        <f t="shared" si="6"/>
        <v>80.97274184927845</v>
      </c>
      <c r="J69" s="11">
        <f t="shared" si="7"/>
        <v>121.45911277391767</v>
      </c>
    </row>
    <row r="70" spans="1:10" ht="15">
      <c r="A70" s="6">
        <v>6</v>
      </c>
      <c r="B70" t="s">
        <v>90</v>
      </c>
      <c r="C70" t="s">
        <v>8</v>
      </c>
      <c r="D70" s="5" t="s">
        <v>9</v>
      </c>
      <c r="E70" s="5">
        <v>2002</v>
      </c>
      <c r="F70" s="3">
        <v>0.02601851851851852</v>
      </c>
      <c r="G70" s="5">
        <v>26</v>
      </c>
      <c r="H70" s="13">
        <v>119.78</v>
      </c>
      <c r="I70" s="11">
        <f t="shared" si="6"/>
        <v>79.8503474078033</v>
      </c>
      <c r="J70" s="11">
        <f t="shared" si="7"/>
        <v>119.77552111170495</v>
      </c>
    </row>
    <row r="71" spans="1:10" ht="15">
      <c r="A71" s="6">
        <v>7</v>
      </c>
      <c r="B71" t="s">
        <v>87</v>
      </c>
      <c r="C71" t="s">
        <v>8</v>
      </c>
      <c r="D71" s="5" t="s">
        <v>9</v>
      </c>
      <c r="E71" s="5">
        <v>2002</v>
      </c>
      <c r="F71" s="3">
        <v>0.02775462962962963</v>
      </c>
      <c r="G71" s="5">
        <v>34</v>
      </c>
      <c r="H71" s="13">
        <v>107.75</v>
      </c>
      <c r="I71" s="11">
        <f t="shared" si="6"/>
        <v>71.83324425440941</v>
      </c>
      <c r="J71" s="11">
        <f t="shared" si="7"/>
        <v>107.74986638161411</v>
      </c>
    </row>
    <row r="72" spans="1:10" ht="15">
      <c r="A72" s="6">
        <v>8</v>
      </c>
      <c r="B72" t="s">
        <v>89</v>
      </c>
      <c r="C72" t="s">
        <v>8</v>
      </c>
      <c r="D72" s="5" t="s">
        <v>20</v>
      </c>
      <c r="E72" s="5">
        <v>2002</v>
      </c>
      <c r="F72" s="3">
        <v>0.02803240740740741</v>
      </c>
      <c r="G72" s="5">
        <v>35</v>
      </c>
      <c r="H72" s="13">
        <v>105.83</v>
      </c>
      <c r="I72" s="11">
        <f t="shared" si="6"/>
        <v>70.55050774986634</v>
      </c>
      <c r="J72" s="11">
        <f t="shared" si="7"/>
        <v>105.82576162479951</v>
      </c>
    </row>
    <row r="73" spans="1:10" ht="15">
      <c r="A73" s="6">
        <v>9</v>
      </c>
      <c r="B73" t="s">
        <v>93</v>
      </c>
      <c r="C73" t="s">
        <v>8</v>
      </c>
      <c r="D73" s="5" t="s">
        <v>9</v>
      </c>
      <c r="E73" s="5">
        <v>2002</v>
      </c>
      <c r="F73" s="3">
        <v>0.02922453703703704</v>
      </c>
      <c r="G73" s="5">
        <v>42</v>
      </c>
      <c r="H73" s="13">
        <v>97.57</v>
      </c>
      <c r="I73" s="11">
        <f t="shared" si="6"/>
        <v>65.04543025120256</v>
      </c>
      <c r="J73" s="11">
        <f t="shared" si="7"/>
        <v>97.56814537680384</v>
      </c>
    </row>
    <row r="74" spans="1:10" ht="15">
      <c r="A74" s="6">
        <v>10</v>
      </c>
      <c r="B74" t="s">
        <v>94</v>
      </c>
      <c r="C74" t="s">
        <v>8</v>
      </c>
      <c r="D74" s="5" t="s">
        <v>9</v>
      </c>
      <c r="E74" s="5">
        <v>2002</v>
      </c>
      <c r="F74" s="3">
        <v>0.02946759259259259</v>
      </c>
      <c r="G74" s="5">
        <v>44</v>
      </c>
      <c r="H74" s="13">
        <v>95.88</v>
      </c>
      <c r="I74" s="11">
        <f t="shared" si="6"/>
        <v>63.92303580972742</v>
      </c>
      <c r="J74" s="11">
        <f t="shared" si="7"/>
        <v>95.88455371459114</v>
      </c>
    </row>
    <row r="75" spans="1:10" ht="15">
      <c r="A75" s="6">
        <v>11</v>
      </c>
      <c r="B75" t="s">
        <v>96</v>
      </c>
      <c r="C75" t="s">
        <v>8</v>
      </c>
      <c r="D75" s="5" t="s">
        <v>20</v>
      </c>
      <c r="E75" s="5">
        <v>2002</v>
      </c>
      <c r="F75" s="3">
        <v>0.04247685185185185</v>
      </c>
      <c r="G75" s="5">
        <v>57</v>
      </c>
      <c r="H75" s="13">
        <v>5.77</v>
      </c>
      <c r="I75" s="11">
        <f t="shared" si="6"/>
        <v>3.8482095136290866</v>
      </c>
      <c r="J75" s="11">
        <f t="shared" si="7"/>
        <v>5.77231427044363</v>
      </c>
    </row>
    <row r="76" spans="1:10" ht="15">
      <c r="A76" s="6">
        <v>12</v>
      </c>
      <c r="B76" t="s">
        <v>92</v>
      </c>
      <c r="C76" t="s">
        <v>8</v>
      </c>
      <c r="D76" s="5" t="s">
        <v>9</v>
      </c>
      <c r="E76" s="5">
        <v>2003</v>
      </c>
      <c r="F76" t="s">
        <v>120</v>
      </c>
      <c r="G76" s="5" t="s">
        <v>29</v>
      </c>
      <c r="H76" s="13">
        <v>0</v>
      </c>
      <c r="I76" s="11">
        <v>0</v>
      </c>
      <c r="J76" s="11">
        <f t="shared" si="7"/>
        <v>0</v>
      </c>
    </row>
    <row r="77" spans="6:8" ht="15">
      <c r="F77" s="5"/>
      <c r="G77"/>
      <c r="H77"/>
    </row>
    <row r="78" spans="1:8" ht="15.75">
      <c r="A78" s="1" t="s">
        <v>110</v>
      </c>
      <c r="F78" s="5"/>
      <c r="G78"/>
      <c r="H78"/>
    </row>
    <row r="79" spans="1:10" ht="15">
      <c r="A79" s="6">
        <v>1</v>
      </c>
      <c r="B79" t="s">
        <v>100</v>
      </c>
      <c r="C79" t="s">
        <v>8</v>
      </c>
      <c r="D79" s="5" t="s">
        <v>55</v>
      </c>
      <c r="E79" s="5">
        <v>1997</v>
      </c>
      <c r="F79" s="3">
        <v>0.028078703703703703</v>
      </c>
      <c r="G79" s="5">
        <v>1</v>
      </c>
      <c r="H79" s="13">
        <v>150</v>
      </c>
      <c r="I79" s="11">
        <f>200-F79/F$79*100</f>
        <v>100</v>
      </c>
      <c r="J79" s="11">
        <f>1.5*$I79</f>
        <v>150</v>
      </c>
    </row>
    <row r="80" spans="1:10" ht="15">
      <c r="A80" s="6">
        <v>2</v>
      </c>
      <c r="B80" t="s">
        <v>101</v>
      </c>
      <c r="C80" t="s">
        <v>8</v>
      </c>
      <c r="D80" s="5" t="s">
        <v>55</v>
      </c>
      <c r="E80" s="5">
        <v>1997</v>
      </c>
      <c r="F80" s="3">
        <v>0.028761574074074075</v>
      </c>
      <c r="G80" s="5">
        <v>2</v>
      </c>
      <c r="H80" s="13">
        <v>146.35</v>
      </c>
      <c r="I80" s="11">
        <f aca="true" t="shared" si="8" ref="I80:I86">200-F80/F$79*100</f>
        <v>97.56801319043693</v>
      </c>
      <c r="J80" s="11">
        <f aca="true" t="shared" si="9" ref="J80:J86">1.5*$I80</f>
        <v>146.3520197856554</v>
      </c>
    </row>
    <row r="81" spans="1:10" ht="15">
      <c r="A81" s="6">
        <v>3</v>
      </c>
      <c r="B81" t="s">
        <v>103</v>
      </c>
      <c r="C81" t="s">
        <v>8</v>
      </c>
      <c r="D81" s="5" t="s">
        <v>55</v>
      </c>
      <c r="E81" s="5">
        <v>1999</v>
      </c>
      <c r="F81" s="3">
        <v>0.03136574074074074</v>
      </c>
      <c r="G81" s="5">
        <v>10</v>
      </c>
      <c r="H81" s="13">
        <v>132.44</v>
      </c>
      <c r="I81" s="11">
        <f t="shared" si="8"/>
        <v>88.29348722176422</v>
      </c>
      <c r="J81" s="11">
        <f t="shared" si="9"/>
        <v>132.44023083264634</v>
      </c>
    </row>
    <row r="82" spans="1:10" ht="15">
      <c r="A82" s="6">
        <v>4</v>
      </c>
      <c r="B82" t="s">
        <v>105</v>
      </c>
      <c r="C82" t="s">
        <v>8</v>
      </c>
      <c r="D82" s="5" t="s">
        <v>33</v>
      </c>
      <c r="E82" s="5">
        <v>2000</v>
      </c>
      <c r="F82" s="3">
        <v>0.032060185185185185</v>
      </c>
      <c r="G82" s="5">
        <v>14</v>
      </c>
      <c r="H82" s="13">
        <v>128.73</v>
      </c>
      <c r="I82" s="11">
        <f t="shared" si="8"/>
        <v>85.82028029678483</v>
      </c>
      <c r="J82" s="11">
        <f t="shared" si="9"/>
        <v>128.73042044517723</v>
      </c>
    </row>
    <row r="83" spans="1:10" ht="15">
      <c r="A83" s="6">
        <v>5</v>
      </c>
      <c r="B83" t="s">
        <v>104</v>
      </c>
      <c r="C83" t="s">
        <v>8</v>
      </c>
      <c r="D83" s="5" t="s">
        <v>33</v>
      </c>
      <c r="E83" s="5">
        <v>2000</v>
      </c>
      <c r="F83" s="3">
        <v>0.03315972222222222</v>
      </c>
      <c r="G83" s="5">
        <v>19</v>
      </c>
      <c r="H83" s="13">
        <v>122.86</v>
      </c>
      <c r="I83" s="11">
        <f t="shared" si="8"/>
        <v>81.90436933223413</v>
      </c>
      <c r="J83" s="11">
        <f t="shared" si="9"/>
        <v>122.85655399835119</v>
      </c>
    </row>
    <row r="84" spans="1:10" ht="15">
      <c r="A84" s="6">
        <v>6</v>
      </c>
      <c r="B84" t="s">
        <v>106</v>
      </c>
      <c r="C84" t="s">
        <v>8</v>
      </c>
      <c r="D84" s="5" t="s">
        <v>33</v>
      </c>
      <c r="E84" s="5">
        <v>1998</v>
      </c>
      <c r="F84" s="3">
        <v>0.03434027777777778</v>
      </c>
      <c r="G84" s="5">
        <v>25</v>
      </c>
      <c r="H84" s="13">
        <v>116.55</v>
      </c>
      <c r="I84" s="11">
        <f t="shared" si="8"/>
        <v>77.69991755976915</v>
      </c>
      <c r="J84" s="11">
        <f t="shared" si="9"/>
        <v>116.54987633965372</v>
      </c>
    </row>
    <row r="85" spans="1:10" ht="15">
      <c r="A85" s="6">
        <v>7</v>
      </c>
      <c r="B85" t="s">
        <v>107</v>
      </c>
      <c r="C85" t="s">
        <v>8</v>
      </c>
      <c r="D85" s="5" t="s">
        <v>33</v>
      </c>
      <c r="E85" s="5">
        <v>1997</v>
      </c>
      <c r="F85" s="3">
        <v>0.035104166666666665</v>
      </c>
      <c r="G85" s="5">
        <v>28</v>
      </c>
      <c r="H85" s="13">
        <v>112.47</v>
      </c>
      <c r="I85" s="11">
        <f t="shared" si="8"/>
        <v>74.97938994229183</v>
      </c>
      <c r="J85" s="11">
        <f t="shared" si="9"/>
        <v>112.46908491343774</v>
      </c>
    </row>
    <row r="86" spans="1:10" ht="15">
      <c r="A86" s="6">
        <v>8</v>
      </c>
      <c r="B86" t="s">
        <v>108</v>
      </c>
      <c r="C86" t="s">
        <v>8</v>
      </c>
      <c r="D86" s="5" t="s">
        <v>9</v>
      </c>
      <c r="E86" s="5">
        <v>2000</v>
      </c>
      <c r="F86" s="3">
        <v>0.040844907407407406</v>
      </c>
      <c r="G86" s="5">
        <v>37</v>
      </c>
      <c r="H86" s="13">
        <v>81.8</v>
      </c>
      <c r="I86" s="11">
        <f t="shared" si="8"/>
        <v>54.53421269579556</v>
      </c>
      <c r="J86" s="11">
        <f t="shared" si="9"/>
        <v>81.80131904369334</v>
      </c>
    </row>
    <row r="87" spans="6:7" ht="15">
      <c r="F87" s="5"/>
      <c r="G87"/>
    </row>
  </sheetData>
  <sheetProtection/>
  <mergeCells count="2">
    <mergeCell ref="C2:D2"/>
    <mergeCell ref="E2:F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85"/>
  <sheetViews>
    <sheetView zoomScalePageLayoutView="0" workbookViewId="0" topLeftCell="A19">
      <selection activeCell="M17" sqref="M17"/>
    </sheetView>
  </sheetViews>
  <sheetFormatPr defaultColWidth="9.140625" defaultRowHeight="15"/>
  <cols>
    <col min="1" max="1" width="7.28125" style="5" customWidth="1"/>
    <col min="2" max="2" width="24.00390625" style="0" customWidth="1"/>
    <col min="3" max="3" width="17.00390625" style="0" customWidth="1"/>
    <col min="4" max="4" width="6.7109375" style="5" customWidth="1"/>
    <col min="5" max="5" width="7.57421875" style="5" customWidth="1"/>
    <col min="7" max="7" width="6.57421875" style="4" customWidth="1"/>
    <col min="8" max="8" width="9.140625" style="5" customWidth="1"/>
    <col min="9" max="10" width="9.140625" style="11" customWidth="1"/>
  </cols>
  <sheetData>
    <row r="2" spans="2:6" ht="18.75">
      <c r="B2" s="2" t="s">
        <v>116</v>
      </c>
      <c r="C2" s="284" t="s">
        <v>125</v>
      </c>
      <c r="D2" s="284"/>
      <c r="E2" s="285">
        <v>43076</v>
      </c>
      <c r="F2" s="285"/>
    </row>
    <row r="3" ht="15.75">
      <c r="A3" s="1" t="s">
        <v>114</v>
      </c>
    </row>
    <row r="4" spans="1:10" ht="15">
      <c r="A4" s="7" t="s">
        <v>0</v>
      </c>
      <c r="B4" t="s">
        <v>1</v>
      </c>
      <c r="C4" t="s">
        <v>2</v>
      </c>
      <c r="D4" s="5" t="s">
        <v>3</v>
      </c>
      <c r="E4" s="5" t="s">
        <v>4</v>
      </c>
      <c r="F4" t="s">
        <v>117</v>
      </c>
      <c r="G4" s="4" t="s">
        <v>119</v>
      </c>
      <c r="H4" s="10" t="s">
        <v>130</v>
      </c>
      <c r="J4" s="12" t="s">
        <v>131</v>
      </c>
    </row>
    <row r="5" spans="1:10" ht="15">
      <c r="A5" s="6">
        <v>1</v>
      </c>
      <c r="B5" t="s">
        <v>10</v>
      </c>
      <c r="C5" t="s">
        <v>8</v>
      </c>
      <c r="D5" s="5" t="s">
        <v>9</v>
      </c>
      <c r="E5" s="5">
        <v>2004</v>
      </c>
      <c r="F5" s="3">
        <v>0.01712962962962963</v>
      </c>
      <c r="G5" s="4">
        <v>1</v>
      </c>
      <c r="H5" s="13">
        <v>150</v>
      </c>
      <c r="I5" s="11">
        <f>200-F5/F$5*100</f>
        <v>100</v>
      </c>
      <c r="J5" s="11">
        <f>1.5*$I5</f>
        <v>150</v>
      </c>
    </row>
    <row r="6" spans="1:10" ht="15">
      <c r="A6" s="6">
        <v>2</v>
      </c>
      <c r="B6" t="s">
        <v>7</v>
      </c>
      <c r="C6" t="s">
        <v>8</v>
      </c>
      <c r="D6" s="5" t="s">
        <v>9</v>
      </c>
      <c r="E6" s="5">
        <v>2004</v>
      </c>
      <c r="F6" s="3">
        <v>0.017453703703703704</v>
      </c>
      <c r="G6" s="4">
        <v>2</v>
      </c>
      <c r="H6" s="13">
        <v>147.16</v>
      </c>
      <c r="I6" s="11">
        <f aca="true" t="shared" si="0" ref="I6:I14">200-F6/F$5*100</f>
        <v>98.1081081081081</v>
      </c>
      <c r="J6" s="11">
        <f aca="true" t="shared" si="1" ref="J6:J18">1.5*$I6</f>
        <v>147.16216216216213</v>
      </c>
    </row>
    <row r="7" spans="1:10" ht="15">
      <c r="A7" s="6">
        <v>3</v>
      </c>
      <c r="B7" t="s">
        <v>12</v>
      </c>
      <c r="C7" t="s">
        <v>8</v>
      </c>
      <c r="D7" s="5" t="s">
        <v>9</v>
      </c>
      <c r="E7" s="5">
        <v>2004</v>
      </c>
      <c r="F7" s="3">
        <v>0.01940972222222222</v>
      </c>
      <c r="G7" s="4">
        <v>4</v>
      </c>
      <c r="H7" s="13">
        <v>130.03</v>
      </c>
      <c r="I7" s="11">
        <f t="shared" si="0"/>
        <v>86.6891891891892</v>
      </c>
      <c r="J7" s="11">
        <f t="shared" si="1"/>
        <v>130.0337837837838</v>
      </c>
    </row>
    <row r="8" spans="1:10" ht="15">
      <c r="A8" s="6">
        <v>4</v>
      </c>
      <c r="B8" t="s">
        <v>24</v>
      </c>
      <c r="C8" t="s">
        <v>8</v>
      </c>
      <c r="D8" s="5" t="s">
        <v>9</v>
      </c>
      <c r="E8" s="5">
        <v>2003</v>
      </c>
      <c r="F8" s="3">
        <v>0.01947916666666667</v>
      </c>
      <c r="G8" s="4">
        <v>5</v>
      </c>
      <c r="H8" s="13">
        <v>129.43</v>
      </c>
      <c r="I8" s="11">
        <f t="shared" si="0"/>
        <v>86.28378378378376</v>
      </c>
      <c r="J8" s="11">
        <f t="shared" si="1"/>
        <v>129.42567567567565</v>
      </c>
    </row>
    <row r="9" spans="1:10" ht="15">
      <c r="A9" s="6">
        <v>5</v>
      </c>
      <c r="B9" t="s">
        <v>15</v>
      </c>
      <c r="C9" t="s">
        <v>8</v>
      </c>
      <c r="D9" s="5" t="s">
        <v>9</v>
      </c>
      <c r="E9" s="5">
        <v>2004</v>
      </c>
      <c r="F9" s="3">
        <v>0.02335648148148148</v>
      </c>
      <c r="G9" s="4">
        <v>13</v>
      </c>
      <c r="H9" s="13">
        <v>95.47</v>
      </c>
      <c r="I9" s="11">
        <f t="shared" si="0"/>
        <v>63.648648648648646</v>
      </c>
      <c r="J9" s="11">
        <f t="shared" si="1"/>
        <v>95.47297297297297</v>
      </c>
    </row>
    <row r="10" spans="1:10" ht="15">
      <c r="A10" s="6">
        <v>6</v>
      </c>
      <c r="B10" t="s">
        <v>22</v>
      </c>
      <c r="C10" t="s">
        <v>8</v>
      </c>
      <c r="D10" s="5" t="s">
        <v>18</v>
      </c>
      <c r="E10" s="5">
        <v>2005</v>
      </c>
      <c r="F10" s="3">
        <v>0.024571759259259262</v>
      </c>
      <c r="G10" s="4">
        <v>16</v>
      </c>
      <c r="H10" s="13">
        <v>84.83</v>
      </c>
      <c r="I10" s="11">
        <f t="shared" si="0"/>
        <v>56.554054054054035</v>
      </c>
      <c r="J10" s="11">
        <f t="shared" si="1"/>
        <v>84.83108108108105</v>
      </c>
    </row>
    <row r="11" spans="1:10" ht="15">
      <c r="A11" s="6">
        <v>7</v>
      </c>
      <c r="B11" t="s">
        <v>13</v>
      </c>
      <c r="C11" t="s">
        <v>8</v>
      </c>
      <c r="D11" s="5" t="s">
        <v>9</v>
      </c>
      <c r="E11" s="5">
        <v>2004</v>
      </c>
      <c r="F11" s="3">
        <v>0.024918981481481483</v>
      </c>
      <c r="G11" s="4">
        <v>17</v>
      </c>
      <c r="H11" s="13">
        <v>81.79</v>
      </c>
      <c r="I11" s="11">
        <f t="shared" si="0"/>
        <v>54.52702702702703</v>
      </c>
      <c r="J11" s="11">
        <f t="shared" si="1"/>
        <v>81.79054054054055</v>
      </c>
    </row>
    <row r="12" spans="1:10" ht="15">
      <c r="A12" s="6">
        <v>8</v>
      </c>
      <c r="B12" t="s">
        <v>19</v>
      </c>
      <c r="C12" t="s">
        <v>8</v>
      </c>
      <c r="D12" s="5" t="s">
        <v>18</v>
      </c>
      <c r="E12" s="5">
        <v>2005</v>
      </c>
      <c r="F12" s="3">
        <v>0.025636574074074072</v>
      </c>
      <c r="G12" s="4">
        <v>19</v>
      </c>
      <c r="H12" s="13">
        <v>75.51</v>
      </c>
      <c r="I12" s="11">
        <f t="shared" si="0"/>
        <v>50.33783783783784</v>
      </c>
      <c r="J12" s="11">
        <f t="shared" si="1"/>
        <v>75.50675675675676</v>
      </c>
    </row>
    <row r="13" spans="1:10" ht="15">
      <c r="A13" s="6">
        <v>9</v>
      </c>
      <c r="B13" t="s">
        <v>14</v>
      </c>
      <c r="C13" t="s">
        <v>8</v>
      </c>
      <c r="D13" s="5" t="s">
        <v>9</v>
      </c>
      <c r="E13" s="5">
        <v>2004</v>
      </c>
      <c r="F13" s="3">
        <v>0.028738425925925928</v>
      </c>
      <c r="G13" s="4">
        <v>27</v>
      </c>
      <c r="H13" s="13">
        <v>48.34</v>
      </c>
      <c r="I13" s="11">
        <f t="shared" si="0"/>
        <v>32.22972972972974</v>
      </c>
      <c r="J13" s="11">
        <f t="shared" si="1"/>
        <v>48.34459459459461</v>
      </c>
    </row>
    <row r="14" spans="1:10" ht="15">
      <c r="A14" s="6">
        <v>10</v>
      </c>
      <c r="B14" t="s">
        <v>28</v>
      </c>
      <c r="C14" t="s">
        <v>8</v>
      </c>
      <c r="D14" s="5" t="s">
        <v>18</v>
      </c>
      <c r="E14" s="5">
        <v>2004</v>
      </c>
      <c r="F14" s="3">
        <v>0.0341087962962963</v>
      </c>
      <c r="G14" s="4">
        <v>32</v>
      </c>
      <c r="H14" s="13">
        <v>1.32</v>
      </c>
      <c r="I14" s="11">
        <f t="shared" si="0"/>
        <v>0.8783783783783861</v>
      </c>
      <c r="J14" s="11">
        <f t="shared" si="1"/>
        <v>1.317567567567579</v>
      </c>
    </row>
    <row r="15" spans="1:10" ht="15">
      <c r="A15" s="6">
        <v>11</v>
      </c>
      <c r="B15" t="s">
        <v>25</v>
      </c>
      <c r="C15" t="s">
        <v>8</v>
      </c>
      <c r="D15" s="5" t="s">
        <v>18</v>
      </c>
      <c r="E15" s="5">
        <v>2005</v>
      </c>
      <c r="F15" s="3">
        <v>0.03621527777777778</v>
      </c>
      <c r="G15" s="4">
        <v>35</v>
      </c>
      <c r="H15" s="13">
        <v>0</v>
      </c>
      <c r="I15" s="11">
        <v>0</v>
      </c>
      <c r="J15" s="11">
        <f t="shared" si="1"/>
        <v>0</v>
      </c>
    </row>
    <row r="16" spans="1:10" ht="15">
      <c r="A16" s="6">
        <v>12</v>
      </c>
      <c r="B16" t="s">
        <v>27</v>
      </c>
      <c r="C16" t="s">
        <v>8</v>
      </c>
      <c r="D16" s="5" t="s">
        <v>18</v>
      </c>
      <c r="E16" s="5">
        <v>2005</v>
      </c>
      <c r="F16" s="3">
        <v>0.03625</v>
      </c>
      <c r="G16" s="4">
        <v>36</v>
      </c>
      <c r="H16" s="13">
        <v>0</v>
      </c>
      <c r="I16" s="11">
        <v>0</v>
      </c>
      <c r="J16" s="11">
        <f t="shared" si="1"/>
        <v>0</v>
      </c>
    </row>
    <row r="17" spans="1:10" ht="15">
      <c r="A17" s="6">
        <v>13</v>
      </c>
      <c r="B17" t="s">
        <v>23</v>
      </c>
      <c r="C17" t="s">
        <v>8</v>
      </c>
      <c r="D17" s="5" t="s">
        <v>20</v>
      </c>
      <c r="E17" s="5">
        <v>2004</v>
      </c>
      <c r="F17" s="3">
        <v>0.037800925925925925</v>
      </c>
      <c r="G17" s="4">
        <v>38</v>
      </c>
      <c r="H17" s="13">
        <v>0</v>
      </c>
      <c r="I17" s="11">
        <v>0</v>
      </c>
      <c r="J17" s="11">
        <f t="shared" si="1"/>
        <v>0</v>
      </c>
    </row>
    <row r="18" spans="1:10" ht="15">
      <c r="A18" s="6">
        <v>14</v>
      </c>
      <c r="B18" t="s">
        <v>26</v>
      </c>
      <c r="C18" t="s">
        <v>8</v>
      </c>
      <c r="D18" s="5" t="s">
        <v>20</v>
      </c>
      <c r="E18" s="5">
        <v>2003</v>
      </c>
      <c r="F18" t="s">
        <v>120</v>
      </c>
      <c r="G18" s="4" t="s">
        <v>29</v>
      </c>
      <c r="H18" s="13">
        <v>0</v>
      </c>
      <c r="I18" s="11">
        <v>0</v>
      </c>
      <c r="J18" s="11">
        <f t="shared" si="1"/>
        <v>0</v>
      </c>
    </row>
    <row r="19" ht="15">
      <c r="H19"/>
    </row>
    <row r="20" spans="1:8" ht="15.75">
      <c r="A20" s="1" t="s">
        <v>109</v>
      </c>
      <c r="H20"/>
    </row>
    <row r="21" spans="1:10" ht="15">
      <c r="A21" s="6">
        <v>1</v>
      </c>
      <c r="B21" t="s">
        <v>31</v>
      </c>
      <c r="C21" t="s">
        <v>32</v>
      </c>
      <c r="D21" s="5" t="s">
        <v>33</v>
      </c>
      <c r="E21" s="5">
        <v>2001</v>
      </c>
      <c r="F21" s="3">
        <v>0.026273148148148153</v>
      </c>
      <c r="G21" s="4">
        <v>1</v>
      </c>
      <c r="H21" s="13">
        <v>150</v>
      </c>
      <c r="I21" s="11">
        <f>200-F21/F$21*100</f>
        <v>100</v>
      </c>
      <c r="J21" s="11">
        <f>1.5*$I21</f>
        <v>150</v>
      </c>
    </row>
    <row r="22" spans="1:10" ht="15">
      <c r="A22" s="6">
        <v>2</v>
      </c>
      <c r="B22" t="s">
        <v>35</v>
      </c>
      <c r="C22" t="s">
        <v>8</v>
      </c>
      <c r="D22" s="5" t="s">
        <v>33</v>
      </c>
      <c r="E22" s="5">
        <v>2001</v>
      </c>
      <c r="F22" s="3">
        <v>0.028055555555555556</v>
      </c>
      <c r="G22" s="4">
        <v>2</v>
      </c>
      <c r="H22" s="13">
        <v>139.82</v>
      </c>
      <c r="I22" s="11">
        <f aca="true" t="shared" si="2" ref="I22:I34">200-F22/F$21*100</f>
        <v>93.21585903083702</v>
      </c>
      <c r="J22" s="11">
        <f aca="true" t="shared" si="3" ref="J22:J34">1.5*$I22</f>
        <v>139.82378854625554</v>
      </c>
    </row>
    <row r="23" spans="1:10" ht="15">
      <c r="A23" s="6">
        <v>3</v>
      </c>
      <c r="B23" t="s">
        <v>37</v>
      </c>
      <c r="C23" t="s">
        <v>8</v>
      </c>
      <c r="D23" s="5" t="s">
        <v>33</v>
      </c>
      <c r="E23" s="5">
        <v>2002</v>
      </c>
      <c r="F23" s="3">
        <v>0.02854166666666667</v>
      </c>
      <c r="G23" s="4">
        <v>3</v>
      </c>
      <c r="H23" s="13">
        <v>137.05</v>
      </c>
      <c r="I23" s="11">
        <f t="shared" si="2"/>
        <v>91.36563876651984</v>
      </c>
      <c r="J23" s="11">
        <f t="shared" si="3"/>
        <v>137.04845814977975</v>
      </c>
    </row>
    <row r="24" spans="1:10" ht="15">
      <c r="A24" s="6">
        <v>6</v>
      </c>
      <c r="B24" t="s">
        <v>34</v>
      </c>
      <c r="C24" t="s">
        <v>8</v>
      </c>
      <c r="D24" s="5" t="s">
        <v>33</v>
      </c>
      <c r="E24" s="5">
        <v>2001</v>
      </c>
      <c r="F24" s="3">
        <v>0.030104166666666668</v>
      </c>
      <c r="G24" s="4">
        <v>6</v>
      </c>
      <c r="H24" s="13">
        <v>128.13</v>
      </c>
      <c r="I24" s="11">
        <f t="shared" si="2"/>
        <v>85.4185022026432</v>
      </c>
      <c r="J24" s="11">
        <f t="shared" si="3"/>
        <v>128.1277533039648</v>
      </c>
    </row>
    <row r="25" spans="1:10" ht="15">
      <c r="A25" s="6">
        <v>14</v>
      </c>
      <c r="B25" t="s">
        <v>45</v>
      </c>
      <c r="C25" t="s">
        <v>8</v>
      </c>
      <c r="D25" s="5" t="s">
        <v>33</v>
      </c>
      <c r="E25" s="5">
        <v>2002</v>
      </c>
      <c r="F25" s="3">
        <v>0.030775462962962966</v>
      </c>
      <c r="G25" s="4">
        <v>14</v>
      </c>
      <c r="H25" s="13">
        <v>124.3</v>
      </c>
      <c r="I25" s="11">
        <f t="shared" si="2"/>
        <v>82.86343612334804</v>
      </c>
      <c r="J25" s="11">
        <f t="shared" si="3"/>
        <v>124.29515418502206</v>
      </c>
    </row>
    <row r="26" spans="1:10" ht="15">
      <c r="A26" s="6">
        <v>15</v>
      </c>
      <c r="B26" t="s">
        <v>39</v>
      </c>
      <c r="C26" t="s">
        <v>8</v>
      </c>
      <c r="D26" s="5" t="s">
        <v>33</v>
      </c>
      <c r="E26" s="5">
        <v>2001</v>
      </c>
      <c r="F26" s="3">
        <v>0.030775462962962966</v>
      </c>
      <c r="G26" s="4">
        <f>14</f>
        <v>14</v>
      </c>
      <c r="H26" s="13">
        <v>124.3</v>
      </c>
      <c r="I26" s="11">
        <f t="shared" si="2"/>
        <v>82.86343612334804</v>
      </c>
      <c r="J26" s="11">
        <f t="shared" si="3"/>
        <v>124.29515418502206</v>
      </c>
    </row>
    <row r="27" spans="1:10" ht="15">
      <c r="A27" s="6">
        <v>22</v>
      </c>
      <c r="B27" t="s">
        <v>42</v>
      </c>
      <c r="C27" t="s">
        <v>8</v>
      </c>
      <c r="D27" s="5" t="s">
        <v>9</v>
      </c>
      <c r="E27" s="5">
        <v>2003</v>
      </c>
      <c r="F27" s="3">
        <v>0.03196759259259259</v>
      </c>
      <c r="G27" s="4">
        <v>22</v>
      </c>
      <c r="H27" s="13">
        <v>117.49</v>
      </c>
      <c r="I27" s="11">
        <f t="shared" si="2"/>
        <v>78.32599118942736</v>
      </c>
      <c r="J27" s="11">
        <f t="shared" si="3"/>
        <v>117.48898678414103</v>
      </c>
    </row>
    <row r="28" spans="1:10" ht="15">
      <c r="A28" s="6">
        <v>24</v>
      </c>
      <c r="B28" t="s">
        <v>46</v>
      </c>
      <c r="C28" t="s">
        <v>8</v>
      </c>
      <c r="D28" s="5" t="s">
        <v>9</v>
      </c>
      <c r="E28" s="5">
        <v>2003</v>
      </c>
      <c r="F28" s="3">
        <v>0.03253472222222222</v>
      </c>
      <c r="G28" s="4">
        <v>24</v>
      </c>
      <c r="H28" s="13">
        <v>114.25</v>
      </c>
      <c r="I28" s="11">
        <f t="shared" si="2"/>
        <v>76.16740088105729</v>
      </c>
      <c r="J28" s="11">
        <f t="shared" si="3"/>
        <v>114.25110132158594</v>
      </c>
    </row>
    <row r="29" spans="1:10" ht="15">
      <c r="A29" s="6">
        <v>25</v>
      </c>
      <c r="B29" t="s">
        <v>38</v>
      </c>
      <c r="C29" t="s">
        <v>8</v>
      </c>
      <c r="D29" s="5" t="s">
        <v>9</v>
      </c>
      <c r="E29" s="5">
        <v>2003</v>
      </c>
      <c r="F29" s="3">
        <v>0.032615740740740744</v>
      </c>
      <c r="G29" s="4">
        <v>25</v>
      </c>
      <c r="H29" s="13">
        <v>113.79</v>
      </c>
      <c r="I29" s="11">
        <f t="shared" si="2"/>
        <v>75.85903083700443</v>
      </c>
      <c r="J29" s="11">
        <f t="shared" si="3"/>
        <v>113.78854625550665</v>
      </c>
    </row>
    <row r="30" spans="1:10" ht="15">
      <c r="A30" s="6">
        <v>28</v>
      </c>
      <c r="B30" t="s">
        <v>44</v>
      </c>
      <c r="C30" t="s">
        <v>8</v>
      </c>
      <c r="D30" s="5" t="s">
        <v>9</v>
      </c>
      <c r="E30" s="5">
        <v>2003</v>
      </c>
      <c r="F30" s="3">
        <v>0.03398148148148148</v>
      </c>
      <c r="G30" s="4">
        <v>28</v>
      </c>
      <c r="H30" s="13">
        <v>105.99</v>
      </c>
      <c r="I30" s="11">
        <f t="shared" si="2"/>
        <v>70.66079295154188</v>
      </c>
      <c r="J30" s="11">
        <f t="shared" si="3"/>
        <v>105.99118942731282</v>
      </c>
    </row>
    <row r="31" spans="1:10" ht="15">
      <c r="A31" s="6">
        <v>32</v>
      </c>
      <c r="B31" t="s">
        <v>43</v>
      </c>
      <c r="C31" t="s">
        <v>8</v>
      </c>
      <c r="D31" s="5" t="s">
        <v>9</v>
      </c>
      <c r="E31" s="5">
        <v>2001</v>
      </c>
      <c r="F31" s="3">
        <v>0.03488425925925926</v>
      </c>
      <c r="G31" s="4">
        <v>32</v>
      </c>
      <c r="H31" s="13">
        <v>100.84</v>
      </c>
      <c r="I31" s="11">
        <f t="shared" si="2"/>
        <v>67.22466960352423</v>
      </c>
      <c r="J31" s="11">
        <f t="shared" si="3"/>
        <v>100.83700440528635</v>
      </c>
    </row>
    <row r="32" spans="1:10" ht="15">
      <c r="A32" s="6">
        <v>34</v>
      </c>
      <c r="B32" t="s">
        <v>49</v>
      </c>
      <c r="C32" t="s">
        <v>8</v>
      </c>
      <c r="D32" s="5" t="s">
        <v>9</v>
      </c>
      <c r="E32" s="5">
        <v>2002</v>
      </c>
      <c r="F32" s="3">
        <v>0.0375462962962963</v>
      </c>
      <c r="G32" s="4">
        <v>34</v>
      </c>
      <c r="H32" s="13">
        <v>85.64</v>
      </c>
      <c r="I32" s="11">
        <f t="shared" si="2"/>
        <v>57.09251101321587</v>
      </c>
      <c r="J32" s="11">
        <f t="shared" si="3"/>
        <v>85.6387665198238</v>
      </c>
    </row>
    <row r="33" spans="1:10" ht="15">
      <c r="A33" s="6">
        <v>41</v>
      </c>
      <c r="B33" t="s">
        <v>51</v>
      </c>
      <c r="C33" t="s">
        <v>8</v>
      </c>
      <c r="D33" s="5" t="s">
        <v>52</v>
      </c>
      <c r="E33" s="5">
        <v>2002</v>
      </c>
      <c r="F33" s="3">
        <v>0.04074074074074074</v>
      </c>
      <c r="G33" s="4">
        <v>41</v>
      </c>
      <c r="H33" s="13">
        <v>67.4</v>
      </c>
      <c r="I33" s="11">
        <f t="shared" si="2"/>
        <v>44.93392070484586</v>
      </c>
      <c r="J33" s="11">
        <f t="shared" si="3"/>
        <v>67.40088105726879</v>
      </c>
    </row>
    <row r="34" spans="1:10" ht="15">
      <c r="A34" s="6">
        <v>44</v>
      </c>
      <c r="B34" t="s">
        <v>47</v>
      </c>
      <c r="C34" t="s">
        <v>8</v>
      </c>
      <c r="D34" s="5" t="s">
        <v>9</v>
      </c>
      <c r="E34" s="5">
        <v>2003</v>
      </c>
      <c r="F34" s="3">
        <v>0.042754629629629635</v>
      </c>
      <c r="G34" s="4">
        <v>44</v>
      </c>
      <c r="H34" s="13">
        <v>55.9</v>
      </c>
      <c r="I34" s="11">
        <f t="shared" si="2"/>
        <v>37.268722466960355</v>
      </c>
      <c r="J34" s="11">
        <f t="shared" si="3"/>
        <v>55.90308370044053</v>
      </c>
    </row>
    <row r="35" ht="15">
      <c r="H35"/>
    </row>
    <row r="36" spans="1:8" ht="15.75">
      <c r="A36" s="1" t="s">
        <v>113</v>
      </c>
      <c r="H36"/>
    </row>
    <row r="37" spans="1:10" ht="15">
      <c r="A37" s="6">
        <v>1</v>
      </c>
      <c r="B37" t="s">
        <v>56</v>
      </c>
      <c r="C37" t="s">
        <v>36</v>
      </c>
      <c r="D37" s="5" t="s">
        <v>55</v>
      </c>
      <c r="E37" s="5">
        <v>1999</v>
      </c>
      <c r="F37" s="3">
        <v>0.039768518518518516</v>
      </c>
      <c r="G37" s="4">
        <v>1</v>
      </c>
      <c r="H37" s="13">
        <v>150</v>
      </c>
      <c r="I37" s="11">
        <f>200-F37/F$37*100</f>
        <v>100</v>
      </c>
      <c r="J37" s="11">
        <f>1.5*$I37</f>
        <v>150</v>
      </c>
    </row>
    <row r="38" spans="1:10" ht="15">
      <c r="A38" s="6">
        <v>7</v>
      </c>
      <c r="B38" t="s">
        <v>57</v>
      </c>
      <c r="C38" t="s">
        <v>8</v>
      </c>
      <c r="D38" s="5" t="s">
        <v>55</v>
      </c>
      <c r="E38" s="5">
        <v>1997</v>
      </c>
      <c r="F38" s="3">
        <v>0.043125</v>
      </c>
      <c r="G38" s="4">
        <v>7</v>
      </c>
      <c r="H38" s="13">
        <v>137.34</v>
      </c>
      <c r="I38" s="11">
        <f>200-F38/F$37*100</f>
        <v>91.55995343422585</v>
      </c>
      <c r="J38" s="11">
        <f>1.5*$I38</f>
        <v>137.33993015133876</v>
      </c>
    </row>
    <row r="39" spans="1:8" ht="15.75">
      <c r="A39" s="1" t="s">
        <v>112</v>
      </c>
      <c r="H39"/>
    </row>
    <row r="40" spans="1:10" ht="15">
      <c r="A40" s="6">
        <v>1</v>
      </c>
      <c r="B40" t="s">
        <v>61</v>
      </c>
      <c r="C40" t="s">
        <v>11</v>
      </c>
      <c r="D40" s="5" t="s">
        <v>9</v>
      </c>
      <c r="E40" s="5">
        <v>2004</v>
      </c>
      <c r="F40" s="3">
        <v>0.020937499999999998</v>
      </c>
      <c r="G40" s="4">
        <v>1</v>
      </c>
      <c r="H40" s="13">
        <v>150</v>
      </c>
      <c r="I40" s="11">
        <f>200-F40/F$40*100</f>
        <v>100</v>
      </c>
      <c r="J40" s="11">
        <f>1.5*$I40</f>
        <v>150</v>
      </c>
    </row>
    <row r="41" spans="1:10" ht="15">
      <c r="A41" s="6">
        <v>2</v>
      </c>
      <c r="B41" t="s">
        <v>83</v>
      </c>
      <c r="C41" t="s">
        <v>8</v>
      </c>
      <c r="D41" s="5" t="s">
        <v>9</v>
      </c>
      <c r="E41" s="5">
        <v>2004</v>
      </c>
      <c r="F41" s="3">
        <v>0.022662037037037036</v>
      </c>
      <c r="G41" s="4">
        <v>6</v>
      </c>
      <c r="H41" s="13">
        <v>137.65</v>
      </c>
      <c r="I41" s="11">
        <f aca="true" t="shared" si="4" ref="I41:I58">200-F41/F$40*100</f>
        <v>91.763405196241</v>
      </c>
      <c r="J41" s="11">
        <f aca="true" t="shared" si="5" ref="J41:J61">1.5*$I41</f>
        <v>137.64510779436148</v>
      </c>
    </row>
    <row r="42" spans="1:10" ht="15">
      <c r="A42" s="6">
        <v>3</v>
      </c>
      <c r="B42" t="s">
        <v>64</v>
      </c>
      <c r="C42" t="s">
        <v>8</v>
      </c>
      <c r="D42" s="5" t="s">
        <v>21</v>
      </c>
      <c r="E42" s="5">
        <v>2003</v>
      </c>
      <c r="F42" s="3">
        <v>0.024687499999999998</v>
      </c>
      <c r="G42" s="4">
        <v>10</v>
      </c>
      <c r="H42" s="13">
        <v>123.13</v>
      </c>
      <c r="I42" s="11">
        <f t="shared" si="4"/>
        <v>82.08955223880596</v>
      </c>
      <c r="J42" s="11">
        <f t="shared" si="5"/>
        <v>123.13432835820895</v>
      </c>
    </row>
    <row r="43" spans="1:10" ht="15">
      <c r="A43" s="6">
        <v>4</v>
      </c>
      <c r="B43" t="s">
        <v>65</v>
      </c>
      <c r="C43" t="s">
        <v>8</v>
      </c>
      <c r="D43" s="5" t="s">
        <v>18</v>
      </c>
      <c r="E43" s="5">
        <v>2004</v>
      </c>
      <c r="F43" s="3">
        <v>0.02516203703703704</v>
      </c>
      <c r="G43" s="4">
        <v>16</v>
      </c>
      <c r="H43" s="13">
        <v>119.73</v>
      </c>
      <c r="I43" s="11">
        <f t="shared" si="4"/>
        <v>79.82310668877832</v>
      </c>
      <c r="J43" s="11">
        <f t="shared" si="5"/>
        <v>119.73466003316749</v>
      </c>
    </row>
    <row r="44" spans="1:10" ht="15">
      <c r="A44" s="6">
        <v>5</v>
      </c>
      <c r="B44" t="s">
        <v>63</v>
      </c>
      <c r="C44" t="s">
        <v>8</v>
      </c>
      <c r="D44" s="5" t="s">
        <v>20</v>
      </c>
      <c r="E44" s="5">
        <v>2004</v>
      </c>
      <c r="F44" s="3">
        <v>0.025636574074074072</v>
      </c>
      <c r="G44" s="4">
        <v>18</v>
      </c>
      <c r="H44" s="13">
        <v>116.33</v>
      </c>
      <c r="I44" s="11">
        <f t="shared" si="4"/>
        <v>77.55666113875068</v>
      </c>
      <c r="J44" s="11">
        <f t="shared" si="5"/>
        <v>116.33499170812603</v>
      </c>
    </row>
    <row r="45" spans="1:10" ht="15">
      <c r="A45" s="6">
        <v>6</v>
      </c>
      <c r="B45" t="s">
        <v>76</v>
      </c>
      <c r="C45" t="s">
        <v>8</v>
      </c>
      <c r="D45" s="5" t="s">
        <v>21</v>
      </c>
      <c r="E45" s="5">
        <v>2004</v>
      </c>
      <c r="F45" s="3">
        <v>0.02596064814814815</v>
      </c>
      <c r="G45" s="4">
        <v>21</v>
      </c>
      <c r="H45" s="13">
        <v>114.01</v>
      </c>
      <c r="I45" s="11">
        <f t="shared" si="4"/>
        <v>76.00884466556106</v>
      </c>
      <c r="J45" s="11">
        <f t="shared" si="5"/>
        <v>114.01326699834158</v>
      </c>
    </row>
    <row r="46" spans="1:10" ht="15">
      <c r="A46" s="6">
        <v>7</v>
      </c>
      <c r="B46" t="s">
        <v>75</v>
      </c>
      <c r="C46" t="s">
        <v>8</v>
      </c>
      <c r="D46" s="5" t="s">
        <v>18</v>
      </c>
      <c r="E46" s="5">
        <v>2005</v>
      </c>
      <c r="F46" s="3">
        <v>0.026400462962962962</v>
      </c>
      <c r="G46" s="4">
        <v>24</v>
      </c>
      <c r="H46" s="13">
        <v>110.86</v>
      </c>
      <c r="I46" s="11">
        <f t="shared" si="4"/>
        <v>73.90823659480374</v>
      </c>
      <c r="J46" s="11">
        <f t="shared" si="5"/>
        <v>110.86235489220562</v>
      </c>
    </row>
    <row r="47" spans="1:10" ht="15">
      <c r="A47" s="6">
        <v>8</v>
      </c>
      <c r="B47" t="s">
        <v>69</v>
      </c>
      <c r="C47" t="s">
        <v>8</v>
      </c>
      <c r="D47" s="5" t="s">
        <v>9</v>
      </c>
      <c r="E47" s="5">
        <v>2003</v>
      </c>
      <c r="F47" s="3">
        <v>0.02666666666666667</v>
      </c>
      <c r="G47" s="4">
        <v>26</v>
      </c>
      <c r="H47" s="13">
        <v>108.96</v>
      </c>
      <c r="I47" s="11">
        <f t="shared" si="4"/>
        <v>72.63681592039799</v>
      </c>
      <c r="J47" s="11">
        <f t="shared" si="5"/>
        <v>108.95522388059699</v>
      </c>
    </row>
    <row r="48" spans="1:10" ht="15">
      <c r="A48" s="6">
        <v>9</v>
      </c>
      <c r="B48" t="s">
        <v>82</v>
      </c>
      <c r="C48" t="s">
        <v>8</v>
      </c>
      <c r="D48" s="5" t="s">
        <v>21</v>
      </c>
      <c r="E48" s="5">
        <v>2004</v>
      </c>
      <c r="F48" s="3">
        <v>0.026689814814814816</v>
      </c>
      <c r="G48" s="4">
        <v>27</v>
      </c>
      <c r="H48" s="13">
        <v>108.79</v>
      </c>
      <c r="I48" s="11">
        <f t="shared" si="4"/>
        <v>72.52625760088445</v>
      </c>
      <c r="J48" s="11">
        <f t="shared" si="5"/>
        <v>108.78938640132668</v>
      </c>
    </row>
    <row r="49" spans="1:10" ht="15">
      <c r="A49" s="6">
        <v>10</v>
      </c>
      <c r="B49" t="s">
        <v>62</v>
      </c>
      <c r="C49" t="s">
        <v>8</v>
      </c>
      <c r="D49" s="5" t="s">
        <v>9</v>
      </c>
      <c r="E49" s="5">
        <v>2003</v>
      </c>
      <c r="F49" s="3">
        <v>0.027777777777777776</v>
      </c>
      <c r="G49" s="4">
        <v>30</v>
      </c>
      <c r="H49" s="13">
        <v>101</v>
      </c>
      <c r="I49" s="11">
        <f t="shared" si="4"/>
        <v>67.33001658374792</v>
      </c>
      <c r="J49" s="11">
        <f t="shared" si="5"/>
        <v>100.99502487562188</v>
      </c>
    </row>
    <row r="50" spans="1:10" ht="15">
      <c r="A50" s="6">
        <v>11</v>
      </c>
      <c r="B50" t="s">
        <v>72</v>
      </c>
      <c r="C50" t="s">
        <v>8</v>
      </c>
      <c r="D50" s="5" t="s">
        <v>20</v>
      </c>
      <c r="E50" s="5">
        <v>2004</v>
      </c>
      <c r="F50" s="3">
        <v>0.028240740740740736</v>
      </c>
      <c r="G50" s="4">
        <v>32</v>
      </c>
      <c r="H50" s="13">
        <v>97.68</v>
      </c>
      <c r="I50" s="11">
        <f t="shared" si="4"/>
        <v>65.11885019347707</v>
      </c>
      <c r="J50" s="11">
        <f t="shared" si="5"/>
        <v>97.67827529021561</v>
      </c>
    </row>
    <row r="51" spans="1:10" ht="15">
      <c r="A51" s="6">
        <v>12</v>
      </c>
      <c r="B51" t="s">
        <v>80</v>
      </c>
      <c r="C51" t="s">
        <v>8</v>
      </c>
      <c r="D51" s="5" t="s">
        <v>18</v>
      </c>
      <c r="E51" s="5">
        <v>2005</v>
      </c>
      <c r="F51" s="3">
        <v>0.028333333333333332</v>
      </c>
      <c r="G51" s="4">
        <v>33</v>
      </c>
      <c r="H51" s="13">
        <v>97.01</v>
      </c>
      <c r="I51" s="11">
        <f t="shared" si="4"/>
        <v>64.67661691542287</v>
      </c>
      <c r="J51" s="11">
        <f t="shared" si="5"/>
        <v>97.0149253731343</v>
      </c>
    </row>
    <row r="52" spans="1:10" ht="15">
      <c r="A52" s="6">
        <v>13</v>
      </c>
      <c r="B52" t="s">
        <v>74</v>
      </c>
      <c r="C52" t="s">
        <v>8</v>
      </c>
      <c r="D52" s="5" t="s">
        <v>20</v>
      </c>
      <c r="E52" s="5">
        <v>2004</v>
      </c>
      <c r="F52" s="3">
        <v>0.028518518518518523</v>
      </c>
      <c r="G52" s="4">
        <v>34</v>
      </c>
      <c r="H52" s="13">
        <v>95.69</v>
      </c>
      <c r="I52" s="11">
        <f t="shared" si="4"/>
        <v>63.79215035931449</v>
      </c>
      <c r="J52" s="11">
        <f t="shared" si="5"/>
        <v>95.68822553897174</v>
      </c>
    </row>
    <row r="53" spans="1:10" ht="15">
      <c r="A53" s="6">
        <v>14</v>
      </c>
      <c r="B53" t="s">
        <v>66</v>
      </c>
      <c r="C53" t="s">
        <v>8</v>
      </c>
      <c r="D53" s="5" t="s">
        <v>21</v>
      </c>
      <c r="E53" s="5">
        <v>2004</v>
      </c>
      <c r="F53" s="3">
        <v>0.029236111111111112</v>
      </c>
      <c r="G53" s="4">
        <v>35</v>
      </c>
      <c r="H53" s="13">
        <v>90.55</v>
      </c>
      <c r="I53" s="11">
        <f t="shared" si="4"/>
        <v>60.364842454394676</v>
      </c>
      <c r="J53" s="11">
        <f t="shared" si="5"/>
        <v>90.54726368159201</v>
      </c>
    </row>
    <row r="54" spans="1:10" ht="15">
      <c r="A54" s="6">
        <v>15</v>
      </c>
      <c r="B54" t="s">
        <v>71</v>
      </c>
      <c r="C54" t="s">
        <v>8</v>
      </c>
      <c r="D54" s="5" t="s">
        <v>21</v>
      </c>
      <c r="E54" s="5">
        <v>2004</v>
      </c>
      <c r="F54" s="3">
        <v>0.02939814814814815</v>
      </c>
      <c r="G54" s="4">
        <v>36</v>
      </c>
      <c r="H54" s="13">
        <v>89.39</v>
      </c>
      <c r="I54" s="11">
        <f t="shared" si="4"/>
        <v>59.590934217799855</v>
      </c>
      <c r="J54" s="11">
        <f t="shared" si="5"/>
        <v>89.38640132669978</v>
      </c>
    </row>
    <row r="55" spans="1:10" ht="15">
      <c r="A55" s="6">
        <v>16</v>
      </c>
      <c r="B55" t="s">
        <v>77</v>
      </c>
      <c r="C55" t="s">
        <v>8</v>
      </c>
      <c r="D55" s="5" t="s">
        <v>9</v>
      </c>
      <c r="E55" s="5">
        <v>2004</v>
      </c>
      <c r="F55" s="3">
        <v>0.030416666666666665</v>
      </c>
      <c r="G55" s="4">
        <v>38</v>
      </c>
      <c r="H55" s="13">
        <v>82.09</v>
      </c>
      <c r="I55" s="11">
        <f t="shared" si="4"/>
        <v>54.726368159203986</v>
      </c>
      <c r="J55" s="11">
        <f t="shared" si="5"/>
        <v>82.08955223880598</v>
      </c>
    </row>
    <row r="56" spans="1:10" ht="15">
      <c r="A56" s="6">
        <v>17</v>
      </c>
      <c r="B56" t="s">
        <v>81</v>
      </c>
      <c r="C56" t="s">
        <v>8</v>
      </c>
      <c r="D56" s="5" t="s">
        <v>52</v>
      </c>
      <c r="E56" s="5">
        <v>2005</v>
      </c>
      <c r="F56" s="3">
        <v>0.0319212962962963</v>
      </c>
      <c r="G56" s="4">
        <v>43</v>
      </c>
      <c r="H56" s="13">
        <v>71.31</v>
      </c>
      <c r="I56" s="11">
        <f t="shared" si="4"/>
        <v>47.540077390823626</v>
      </c>
      <c r="J56" s="11">
        <f t="shared" si="5"/>
        <v>71.31011608623544</v>
      </c>
    </row>
    <row r="57" spans="1:10" ht="15">
      <c r="A57" s="6">
        <v>18</v>
      </c>
      <c r="B57" t="s">
        <v>73</v>
      </c>
      <c r="C57" t="s">
        <v>8</v>
      </c>
      <c r="D57" s="5" t="s">
        <v>52</v>
      </c>
      <c r="E57" s="5">
        <v>2005</v>
      </c>
      <c r="F57" s="3">
        <v>0.03469907407407408</v>
      </c>
      <c r="G57" s="4">
        <v>51</v>
      </c>
      <c r="H57" s="13">
        <v>51.41</v>
      </c>
      <c r="I57" s="11">
        <f t="shared" si="4"/>
        <v>34.27307904919843</v>
      </c>
      <c r="J57" s="11">
        <f t="shared" si="5"/>
        <v>51.409618573797644</v>
      </c>
    </row>
    <row r="58" spans="1:10" ht="15">
      <c r="A58" s="6">
        <v>19</v>
      </c>
      <c r="B58" t="s">
        <v>78</v>
      </c>
      <c r="C58" t="s">
        <v>8</v>
      </c>
      <c r="D58" s="5" t="s">
        <v>79</v>
      </c>
      <c r="E58" s="5">
        <v>2005</v>
      </c>
      <c r="F58" s="3">
        <v>0.03650462962962963</v>
      </c>
      <c r="G58" s="4">
        <v>55</v>
      </c>
      <c r="H58" s="13">
        <v>38.47</v>
      </c>
      <c r="I58" s="11">
        <f t="shared" si="4"/>
        <v>25.649530127142043</v>
      </c>
      <c r="J58" s="11">
        <f t="shared" si="5"/>
        <v>38.474295190713065</v>
      </c>
    </row>
    <row r="59" spans="1:10" ht="15">
      <c r="A59" s="6">
        <v>20</v>
      </c>
      <c r="B59" t="s">
        <v>67</v>
      </c>
      <c r="C59" t="s">
        <v>8</v>
      </c>
      <c r="D59" s="5" t="s">
        <v>9</v>
      </c>
      <c r="E59" s="5">
        <v>2004</v>
      </c>
      <c r="F59" t="s">
        <v>120</v>
      </c>
      <c r="G59" s="4" t="s">
        <v>29</v>
      </c>
      <c r="H59" s="13">
        <v>0</v>
      </c>
      <c r="I59" s="11">
        <v>0</v>
      </c>
      <c r="J59" s="11">
        <f t="shared" si="5"/>
        <v>0</v>
      </c>
    </row>
    <row r="60" spans="1:10" ht="15">
      <c r="A60" s="6">
        <v>21</v>
      </c>
      <c r="B60" t="s">
        <v>68</v>
      </c>
      <c r="C60" t="s">
        <v>8</v>
      </c>
      <c r="D60" s="5" t="s">
        <v>9</v>
      </c>
      <c r="E60" s="5">
        <v>2004</v>
      </c>
      <c r="F60" t="s">
        <v>120</v>
      </c>
      <c r="G60" s="4" t="s">
        <v>29</v>
      </c>
      <c r="H60" s="13">
        <v>0</v>
      </c>
      <c r="I60" s="11">
        <v>0</v>
      </c>
      <c r="J60" s="11">
        <f t="shared" si="5"/>
        <v>0</v>
      </c>
    </row>
    <row r="61" spans="1:10" ht="15">
      <c r="A61" s="6">
        <v>22</v>
      </c>
      <c r="B61" t="s">
        <v>70</v>
      </c>
      <c r="C61" t="s">
        <v>8</v>
      </c>
      <c r="D61" s="5" t="s">
        <v>9</v>
      </c>
      <c r="E61" s="5">
        <v>2003</v>
      </c>
      <c r="F61" t="s">
        <v>120</v>
      </c>
      <c r="G61" s="4" t="s">
        <v>29</v>
      </c>
      <c r="H61" s="13">
        <v>0</v>
      </c>
      <c r="I61" s="11">
        <v>0</v>
      </c>
      <c r="J61" s="11">
        <f t="shared" si="5"/>
        <v>0</v>
      </c>
    </row>
    <row r="62" ht="15">
      <c r="H62"/>
    </row>
    <row r="63" spans="1:8" ht="15.75">
      <c r="A63" s="1" t="s">
        <v>111</v>
      </c>
      <c r="H63"/>
    </row>
    <row r="64" spans="1:10" ht="15">
      <c r="A64" s="6">
        <v>1</v>
      </c>
      <c r="B64" t="s">
        <v>91</v>
      </c>
      <c r="C64" t="s">
        <v>58</v>
      </c>
      <c r="D64" s="5" t="s">
        <v>33</v>
      </c>
      <c r="E64" s="5">
        <v>2001</v>
      </c>
      <c r="F64" s="3">
        <v>0.02659722222222222</v>
      </c>
      <c r="G64" s="4">
        <v>1</v>
      </c>
      <c r="H64" s="13">
        <v>150</v>
      </c>
      <c r="I64" s="11">
        <f>200-F64/F$64*100</f>
        <v>100</v>
      </c>
      <c r="J64" s="11">
        <f>1.5*$I64</f>
        <v>150</v>
      </c>
    </row>
    <row r="65" spans="1:10" ht="15">
      <c r="A65" s="6">
        <v>2</v>
      </c>
      <c r="B65" t="s">
        <v>92</v>
      </c>
      <c r="C65" t="s">
        <v>8</v>
      </c>
      <c r="D65" s="5" t="s">
        <v>9</v>
      </c>
      <c r="E65" s="5">
        <v>2003</v>
      </c>
      <c r="F65" s="3">
        <v>0.027094907407407404</v>
      </c>
      <c r="G65" s="4">
        <v>2</v>
      </c>
      <c r="H65" s="13">
        <v>147.19</v>
      </c>
      <c r="I65" s="11">
        <f aca="true" t="shared" si="6" ref="I65:I75">200-F65/F$64*100</f>
        <v>98.12880765883376</v>
      </c>
      <c r="J65" s="11">
        <f aca="true" t="shared" si="7" ref="J65:J75">1.5*$I65</f>
        <v>147.19321148825065</v>
      </c>
    </row>
    <row r="66" spans="1:10" ht="15">
      <c r="A66" s="6">
        <v>3</v>
      </c>
      <c r="B66" t="s">
        <v>98</v>
      </c>
      <c r="C66" t="s">
        <v>8</v>
      </c>
      <c r="D66" s="5" t="s">
        <v>33</v>
      </c>
      <c r="E66" s="5">
        <v>2001</v>
      </c>
      <c r="F66" s="3">
        <v>0.02798611111111111</v>
      </c>
      <c r="G66" s="4">
        <v>10</v>
      </c>
      <c r="H66" s="13">
        <v>142.17</v>
      </c>
      <c r="I66" s="11">
        <f t="shared" si="6"/>
        <v>94.7780678851175</v>
      </c>
      <c r="J66" s="11">
        <f t="shared" si="7"/>
        <v>142.16710182767625</v>
      </c>
    </row>
    <row r="67" spans="1:10" ht="15">
      <c r="A67" s="6">
        <v>4</v>
      </c>
      <c r="B67" t="s">
        <v>88</v>
      </c>
      <c r="C67" t="s">
        <v>8</v>
      </c>
      <c r="D67" s="5" t="s">
        <v>9</v>
      </c>
      <c r="E67" s="5">
        <v>2002</v>
      </c>
      <c r="F67" s="3">
        <v>0.02849537037037037</v>
      </c>
      <c r="G67" s="4">
        <v>14</v>
      </c>
      <c r="H67" s="13">
        <v>139.3</v>
      </c>
      <c r="I67" s="11">
        <f t="shared" si="6"/>
        <v>92.86335944299391</v>
      </c>
      <c r="J67" s="11">
        <f t="shared" si="7"/>
        <v>139.29503916449087</v>
      </c>
    </row>
    <row r="68" spans="1:10" ht="15">
      <c r="A68" s="6">
        <v>5</v>
      </c>
      <c r="B68" t="s">
        <v>90</v>
      </c>
      <c r="C68" t="s">
        <v>8</v>
      </c>
      <c r="D68" s="5" t="s">
        <v>9</v>
      </c>
      <c r="E68" s="5">
        <v>2002</v>
      </c>
      <c r="F68" s="3">
        <v>0.030138888888888885</v>
      </c>
      <c r="G68" s="4">
        <v>25</v>
      </c>
      <c r="H68" s="13">
        <v>130.03</v>
      </c>
      <c r="I68" s="11">
        <f t="shared" si="6"/>
        <v>86.68407310704961</v>
      </c>
      <c r="J68" s="11">
        <f t="shared" si="7"/>
        <v>130.02610966057443</v>
      </c>
    </row>
    <row r="69" spans="1:10" ht="15">
      <c r="A69" s="6">
        <v>6</v>
      </c>
      <c r="B69" t="s">
        <v>97</v>
      </c>
      <c r="C69" t="s">
        <v>8</v>
      </c>
      <c r="D69" s="5" t="s">
        <v>33</v>
      </c>
      <c r="E69" s="5">
        <v>2002</v>
      </c>
      <c r="F69" s="3">
        <v>0.030520833333333334</v>
      </c>
      <c r="G69" s="4">
        <v>26</v>
      </c>
      <c r="H69" s="13">
        <v>127.87</v>
      </c>
      <c r="I69" s="11">
        <f t="shared" si="6"/>
        <v>85.24804177545691</v>
      </c>
      <c r="J69" s="11">
        <f t="shared" si="7"/>
        <v>127.87206266318537</v>
      </c>
    </row>
    <row r="70" spans="1:10" ht="15">
      <c r="A70" s="6">
        <v>7</v>
      </c>
      <c r="B70" t="s">
        <v>87</v>
      </c>
      <c r="C70" t="s">
        <v>8</v>
      </c>
      <c r="D70" s="5" t="s">
        <v>9</v>
      </c>
      <c r="E70" s="5">
        <v>2002</v>
      </c>
      <c r="F70" s="3">
        <v>0.03185185185185185</v>
      </c>
      <c r="G70" s="4">
        <v>30</v>
      </c>
      <c r="H70" s="13">
        <v>120.37</v>
      </c>
      <c r="I70" s="11">
        <f t="shared" si="6"/>
        <v>80.24369016536117</v>
      </c>
      <c r="J70" s="11">
        <f t="shared" si="7"/>
        <v>120.36553524804177</v>
      </c>
    </row>
    <row r="71" spans="1:10" ht="15">
      <c r="A71" s="6">
        <v>8</v>
      </c>
      <c r="B71" t="s">
        <v>86</v>
      </c>
      <c r="C71" t="s">
        <v>8</v>
      </c>
      <c r="D71" s="5" t="s">
        <v>33</v>
      </c>
      <c r="E71" s="5">
        <v>2001</v>
      </c>
      <c r="F71" s="3">
        <v>0.033900462962962966</v>
      </c>
      <c r="G71" s="4">
        <v>39</v>
      </c>
      <c r="H71" s="13">
        <v>108.81</v>
      </c>
      <c r="I71" s="11">
        <f t="shared" si="6"/>
        <v>72.54134029590946</v>
      </c>
      <c r="J71" s="11">
        <f t="shared" si="7"/>
        <v>108.8120104438642</v>
      </c>
    </row>
    <row r="72" spans="1:10" ht="15">
      <c r="A72" s="6">
        <v>9</v>
      </c>
      <c r="B72" t="s">
        <v>93</v>
      </c>
      <c r="C72" t="s">
        <v>8</v>
      </c>
      <c r="D72" s="5" t="s">
        <v>9</v>
      </c>
      <c r="E72" s="5">
        <v>2002</v>
      </c>
      <c r="F72" s="3">
        <v>0.03596064814814815</v>
      </c>
      <c r="G72" s="4">
        <v>44</v>
      </c>
      <c r="H72" s="13">
        <v>97.19</v>
      </c>
      <c r="I72" s="11">
        <f t="shared" si="6"/>
        <v>64.79547432550041</v>
      </c>
      <c r="J72" s="11">
        <f t="shared" si="7"/>
        <v>97.19321148825061</v>
      </c>
    </row>
    <row r="73" spans="1:10" ht="15">
      <c r="A73" s="6">
        <v>10</v>
      </c>
      <c r="B73" t="s">
        <v>89</v>
      </c>
      <c r="C73" t="s">
        <v>8</v>
      </c>
      <c r="D73" s="5" t="s">
        <v>20</v>
      </c>
      <c r="E73" s="5">
        <v>2002</v>
      </c>
      <c r="F73" s="3">
        <v>0.036423611111111115</v>
      </c>
      <c r="G73" s="4">
        <v>48</v>
      </c>
      <c r="H73" s="13">
        <v>94.58</v>
      </c>
      <c r="I73" s="11">
        <f t="shared" si="6"/>
        <v>63.054830287206244</v>
      </c>
      <c r="J73" s="11">
        <f t="shared" si="7"/>
        <v>94.58224543080937</v>
      </c>
    </row>
    <row r="74" spans="1:10" ht="15">
      <c r="A74" s="6">
        <v>11</v>
      </c>
      <c r="B74" t="s">
        <v>94</v>
      </c>
      <c r="C74" t="s">
        <v>8</v>
      </c>
      <c r="D74" s="5" t="s">
        <v>9</v>
      </c>
      <c r="E74" s="5">
        <v>2002</v>
      </c>
      <c r="F74" s="3">
        <v>0.047650462962962964</v>
      </c>
      <c r="G74" s="4">
        <v>60</v>
      </c>
      <c r="H74" s="13">
        <v>31.27</v>
      </c>
      <c r="I74" s="11">
        <f t="shared" si="6"/>
        <v>20.844212358572662</v>
      </c>
      <c r="J74" s="11">
        <f t="shared" si="7"/>
        <v>31.266318537858993</v>
      </c>
    </row>
    <row r="75" spans="1:10" ht="15">
      <c r="A75" s="6">
        <v>12</v>
      </c>
      <c r="B75" t="s">
        <v>96</v>
      </c>
      <c r="C75" t="s">
        <v>8</v>
      </c>
      <c r="D75" s="5" t="s">
        <v>20</v>
      </c>
      <c r="E75" s="5">
        <v>2002</v>
      </c>
      <c r="F75" s="3">
        <v>0.05170138888888889</v>
      </c>
      <c r="G75" s="4">
        <v>61</v>
      </c>
      <c r="H75" s="13">
        <v>8.42</v>
      </c>
      <c r="I75" s="11">
        <f t="shared" si="6"/>
        <v>5.613577023498692</v>
      </c>
      <c r="J75" s="11">
        <f t="shared" si="7"/>
        <v>8.420365535248038</v>
      </c>
    </row>
    <row r="76" spans="1:8" ht="15.75">
      <c r="A76" s="1" t="s">
        <v>110</v>
      </c>
      <c r="H76"/>
    </row>
    <row r="77" spans="1:10" ht="15">
      <c r="A77" s="6">
        <v>1</v>
      </c>
      <c r="B77" t="s">
        <v>102</v>
      </c>
      <c r="C77" t="s">
        <v>36</v>
      </c>
      <c r="D77" s="5" t="s">
        <v>55</v>
      </c>
      <c r="E77" s="5">
        <v>1999</v>
      </c>
      <c r="F77" s="3">
        <v>0.045960648148148146</v>
      </c>
      <c r="G77" s="4">
        <v>1</v>
      </c>
      <c r="H77" s="13">
        <v>150</v>
      </c>
      <c r="I77" s="11">
        <f>200-F77/F$77*100</f>
        <v>100</v>
      </c>
      <c r="J77" s="11">
        <f>1.5*$I77</f>
        <v>150</v>
      </c>
    </row>
    <row r="78" spans="1:10" ht="15">
      <c r="A78" s="6">
        <v>2</v>
      </c>
      <c r="B78" t="s">
        <v>101</v>
      </c>
      <c r="C78" t="s">
        <v>8</v>
      </c>
      <c r="D78" s="5" t="s">
        <v>55</v>
      </c>
      <c r="E78" s="5">
        <v>1997</v>
      </c>
      <c r="F78" s="3">
        <v>0.0478125</v>
      </c>
      <c r="G78" s="4">
        <v>4</v>
      </c>
      <c r="H78" s="13">
        <v>143.96</v>
      </c>
      <c r="I78" s="11">
        <f aca="true" t="shared" si="8" ref="I78:I84">200-F78/F$77*100</f>
        <v>95.97078821455551</v>
      </c>
      <c r="J78" s="11">
        <f aca="true" t="shared" si="9" ref="J78:J84">1.5*$I78</f>
        <v>143.95618232183327</v>
      </c>
    </row>
    <row r="79" spans="1:10" ht="15">
      <c r="A79" s="6">
        <v>3</v>
      </c>
      <c r="B79" t="s">
        <v>103</v>
      </c>
      <c r="C79" t="s">
        <v>8</v>
      </c>
      <c r="D79" s="5" t="s">
        <v>55</v>
      </c>
      <c r="E79" s="5">
        <v>1999</v>
      </c>
      <c r="F79" s="3">
        <v>0.04921296296296296</v>
      </c>
      <c r="G79" s="4">
        <v>7</v>
      </c>
      <c r="H79" s="13">
        <v>139.39</v>
      </c>
      <c r="I79" s="11">
        <f t="shared" si="8"/>
        <v>92.92369680181316</v>
      </c>
      <c r="J79" s="11">
        <f t="shared" si="9"/>
        <v>139.38554520271975</v>
      </c>
    </row>
    <row r="80" spans="1:10" ht="15">
      <c r="A80" s="6">
        <v>4</v>
      </c>
      <c r="B80" t="s">
        <v>104</v>
      </c>
      <c r="C80" t="s">
        <v>8</v>
      </c>
      <c r="D80" s="5" t="s">
        <v>33</v>
      </c>
      <c r="E80" s="5">
        <v>2000</v>
      </c>
      <c r="F80" s="3">
        <v>0.05292824074074074</v>
      </c>
      <c r="G80" s="4">
        <v>20</v>
      </c>
      <c r="H80" s="13">
        <v>127.26</v>
      </c>
      <c r="I80" s="11">
        <f t="shared" si="8"/>
        <v>84.84009065726516</v>
      </c>
      <c r="J80" s="11">
        <f t="shared" si="9"/>
        <v>127.26013598589775</v>
      </c>
    </row>
    <row r="81" spans="1:10" ht="15">
      <c r="A81" s="6">
        <v>5</v>
      </c>
      <c r="B81" t="s">
        <v>105</v>
      </c>
      <c r="C81" t="s">
        <v>8</v>
      </c>
      <c r="D81" s="5" t="s">
        <v>33</v>
      </c>
      <c r="E81" s="5">
        <v>2000</v>
      </c>
      <c r="F81" s="3">
        <v>0.053009259259259256</v>
      </c>
      <c r="G81" s="4">
        <v>21</v>
      </c>
      <c r="H81" s="13">
        <v>127</v>
      </c>
      <c r="I81" s="11">
        <f t="shared" si="8"/>
        <v>84.66381264165197</v>
      </c>
      <c r="J81" s="11">
        <f t="shared" si="9"/>
        <v>126.99571896247795</v>
      </c>
    </row>
    <row r="82" spans="1:10" ht="15">
      <c r="A82" s="6">
        <v>6</v>
      </c>
      <c r="B82" t="s">
        <v>106</v>
      </c>
      <c r="C82" t="s">
        <v>8</v>
      </c>
      <c r="D82" s="5" t="s">
        <v>33</v>
      </c>
      <c r="E82" s="5">
        <v>1998</v>
      </c>
      <c r="F82" s="3">
        <v>0.05552083333333333</v>
      </c>
      <c r="G82" s="4">
        <v>24</v>
      </c>
      <c r="H82" s="13">
        <v>118.8</v>
      </c>
      <c r="I82" s="11">
        <f t="shared" si="8"/>
        <v>79.19919415764292</v>
      </c>
      <c r="J82" s="11">
        <f t="shared" si="9"/>
        <v>118.79879123646438</v>
      </c>
    </row>
    <row r="83" spans="1:10" ht="15">
      <c r="A83" s="6">
        <v>7</v>
      </c>
      <c r="B83" t="s">
        <v>107</v>
      </c>
      <c r="C83" t="s">
        <v>8</v>
      </c>
      <c r="D83" s="5" t="s">
        <v>33</v>
      </c>
      <c r="E83" s="5">
        <v>1997</v>
      </c>
      <c r="F83" s="3">
        <v>0.0565162037037037</v>
      </c>
      <c r="G83" s="4">
        <v>25</v>
      </c>
      <c r="H83" s="13">
        <v>115.55</v>
      </c>
      <c r="I83" s="11">
        <f t="shared" si="8"/>
        <v>77.0334928229665</v>
      </c>
      <c r="J83" s="11">
        <f t="shared" si="9"/>
        <v>115.55023923444975</v>
      </c>
    </row>
    <row r="84" spans="1:10" ht="15">
      <c r="A84" s="6">
        <v>8</v>
      </c>
      <c r="B84" t="s">
        <v>108</v>
      </c>
      <c r="C84" t="s">
        <v>8</v>
      </c>
      <c r="D84" s="5" t="s">
        <v>9</v>
      </c>
      <c r="E84" s="5">
        <v>2000</v>
      </c>
      <c r="F84" s="3">
        <v>0.07111111111111111</v>
      </c>
      <c r="G84" s="4">
        <v>36</v>
      </c>
      <c r="H84" s="13">
        <v>67.92</v>
      </c>
      <c r="I84" s="11">
        <f t="shared" si="8"/>
        <v>45.27826743893226</v>
      </c>
      <c r="J84" s="11">
        <f t="shared" si="9"/>
        <v>67.91740115839839</v>
      </c>
    </row>
    <row r="85" ht="15">
      <c r="H85"/>
    </row>
  </sheetData>
  <sheetProtection/>
  <mergeCells count="2">
    <mergeCell ref="C2:D2"/>
    <mergeCell ref="E2:F2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41"/>
  <sheetViews>
    <sheetView tabSelected="1" zoomScale="96" zoomScaleNormal="96" zoomScalePageLayoutView="0" workbookViewId="0" topLeftCell="A1">
      <selection activeCell="S23" sqref="S23"/>
    </sheetView>
  </sheetViews>
  <sheetFormatPr defaultColWidth="9.140625" defaultRowHeight="15"/>
  <cols>
    <col min="1" max="1" width="4.7109375" style="0" customWidth="1"/>
    <col min="2" max="2" width="17.8515625" style="0" customWidth="1"/>
    <col min="3" max="3" width="6.7109375" style="0" customWidth="1"/>
    <col min="4" max="4" width="6.140625" style="0" customWidth="1"/>
    <col min="5" max="5" width="6.7109375" style="0" customWidth="1"/>
    <col min="6" max="6" width="7.8515625" style="0" customWidth="1"/>
    <col min="7" max="7" width="9.140625" style="0" customWidth="1"/>
    <col min="8" max="8" width="6.421875" style="0" customWidth="1"/>
    <col min="9" max="9" width="9.57421875" style="0" customWidth="1"/>
    <col min="10" max="10" width="5.421875" style="0" customWidth="1"/>
    <col min="11" max="11" width="8.57421875" style="0" customWidth="1"/>
    <col min="12" max="12" width="5.7109375" style="0" customWidth="1"/>
    <col min="13" max="13" width="8.7109375" style="0" customWidth="1"/>
    <col min="14" max="14" width="6.421875" style="0" customWidth="1"/>
    <col min="15" max="15" width="6.7109375" style="0" customWidth="1"/>
    <col min="16" max="16" width="7.140625" style="0" customWidth="1"/>
    <col min="17" max="17" width="9.00390625" style="0" customWidth="1"/>
    <col min="18" max="18" width="5.57421875" style="0" customWidth="1"/>
    <col min="19" max="19" width="9.00390625" style="0" customWidth="1"/>
    <col min="20" max="20" width="6.421875" style="0" customWidth="1"/>
    <col min="21" max="21" width="8.7109375" style="0" customWidth="1"/>
    <col min="22" max="22" width="5.28125" style="0" customWidth="1"/>
    <col min="23" max="23" width="9.7109375" style="0" customWidth="1"/>
    <col min="24" max="24" width="5.8515625" style="0" customWidth="1"/>
    <col min="25" max="25" width="9.421875" style="0" customWidth="1"/>
    <col min="26" max="26" width="5.28125" style="0" customWidth="1"/>
    <col min="27" max="27" width="8.8515625" style="0" customWidth="1"/>
    <col min="28" max="28" width="5.421875" style="0" customWidth="1"/>
    <col min="29" max="29" width="7.140625" style="0" customWidth="1"/>
    <col min="30" max="30" width="5.140625" style="0" customWidth="1"/>
    <col min="31" max="31" width="7.7109375" style="0" customWidth="1"/>
    <col min="32" max="32" width="5.57421875" style="0" customWidth="1"/>
    <col min="33" max="33" width="7.421875" style="0" customWidth="1"/>
    <col min="34" max="34" width="4.7109375" style="342" customWidth="1"/>
    <col min="35" max="35" width="6.57421875" style="342" customWidth="1"/>
    <col min="36" max="36" width="4.28125" style="342" customWidth="1"/>
    <col min="37" max="37" width="6.7109375" style="342" customWidth="1"/>
    <col min="38" max="38" width="12.421875" style="5" customWidth="1"/>
    <col min="39" max="39" width="5.140625" style="0" customWidth="1"/>
    <col min="40" max="40" width="15.421875" style="0" customWidth="1"/>
    <col min="41" max="41" width="4.57421875" style="0" customWidth="1"/>
  </cols>
  <sheetData>
    <row r="1" spans="1:41" ht="27" customHeight="1" thickBot="1">
      <c r="A1" s="298" t="s">
        <v>309</v>
      </c>
      <c r="B1" s="298"/>
      <c r="C1" s="298"/>
      <c r="D1" s="298"/>
      <c r="E1" s="298"/>
      <c r="F1" s="298"/>
      <c r="G1" s="298"/>
      <c r="H1" s="298"/>
      <c r="I1" s="298"/>
      <c r="J1" s="298"/>
      <c r="AO1" s="3"/>
    </row>
    <row r="2" spans="1:38" ht="15.75" customHeight="1" thickBot="1">
      <c r="A2" s="314" t="s">
        <v>0</v>
      </c>
      <c r="B2" s="316" t="s">
        <v>127</v>
      </c>
      <c r="C2" s="316" t="s">
        <v>139</v>
      </c>
      <c r="D2" s="316" t="s">
        <v>138</v>
      </c>
      <c r="E2" s="316" t="s">
        <v>128</v>
      </c>
      <c r="F2" s="311" t="s">
        <v>160</v>
      </c>
      <c r="G2" s="312"/>
      <c r="H2" s="312"/>
      <c r="I2" s="312"/>
      <c r="J2" s="312"/>
      <c r="K2" s="313"/>
      <c r="L2" s="304" t="s">
        <v>188</v>
      </c>
      <c r="M2" s="305"/>
      <c r="N2" s="305"/>
      <c r="O2" s="305"/>
      <c r="P2" s="305"/>
      <c r="Q2" s="306"/>
      <c r="R2" s="299" t="s">
        <v>303</v>
      </c>
      <c r="S2" s="300"/>
      <c r="T2" s="300"/>
      <c r="U2" s="300"/>
      <c r="V2" s="300"/>
      <c r="W2" s="300"/>
      <c r="X2" s="293" t="s">
        <v>949</v>
      </c>
      <c r="Y2" s="294"/>
      <c r="Z2" s="294"/>
      <c r="AA2" s="294"/>
      <c r="AB2" s="333" t="s">
        <v>998</v>
      </c>
      <c r="AC2" s="334"/>
      <c r="AD2" s="334"/>
      <c r="AE2" s="334"/>
      <c r="AF2" s="334"/>
      <c r="AG2" s="335"/>
      <c r="AH2" s="293" t="s">
        <v>949</v>
      </c>
      <c r="AI2" s="294"/>
      <c r="AJ2" s="294"/>
      <c r="AK2" s="294"/>
      <c r="AL2" s="348" t="s">
        <v>1080</v>
      </c>
    </row>
    <row r="3" spans="1:38" ht="15.75" customHeight="1" thickBot="1">
      <c r="A3" s="315"/>
      <c r="B3" s="317"/>
      <c r="C3" s="317"/>
      <c r="D3" s="317"/>
      <c r="E3" s="317"/>
      <c r="F3" s="330" t="s">
        <v>1081</v>
      </c>
      <c r="G3" s="309"/>
      <c r="H3" s="308" t="s">
        <v>1001</v>
      </c>
      <c r="I3" s="309"/>
      <c r="J3" s="308" t="s">
        <v>1002</v>
      </c>
      <c r="K3" s="310"/>
      <c r="L3" s="301" t="s">
        <v>189</v>
      </c>
      <c r="M3" s="302"/>
      <c r="N3" s="302" t="s">
        <v>190</v>
      </c>
      <c r="O3" s="302"/>
      <c r="P3" s="302" t="s">
        <v>191</v>
      </c>
      <c r="Q3" s="307"/>
      <c r="R3" s="301" t="s">
        <v>304</v>
      </c>
      <c r="S3" s="302"/>
      <c r="T3" s="302" t="s">
        <v>305</v>
      </c>
      <c r="U3" s="302"/>
      <c r="V3" s="302" t="s">
        <v>306</v>
      </c>
      <c r="W3" s="303"/>
      <c r="X3" s="295" t="s">
        <v>950</v>
      </c>
      <c r="Y3" s="296"/>
      <c r="Z3" s="296" t="s">
        <v>951</v>
      </c>
      <c r="AA3" s="297"/>
      <c r="AB3" s="330" t="s">
        <v>999</v>
      </c>
      <c r="AC3" s="310"/>
      <c r="AD3" s="336" t="s">
        <v>1007</v>
      </c>
      <c r="AE3" s="336"/>
      <c r="AF3" s="330" t="s">
        <v>161</v>
      </c>
      <c r="AG3" s="310"/>
      <c r="AH3" s="295" t="s">
        <v>1005</v>
      </c>
      <c r="AI3" s="296"/>
      <c r="AJ3" s="296" t="s">
        <v>1006</v>
      </c>
      <c r="AK3" s="297"/>
      <c r="AL3" s="349"/>
    </row>
    <row r="4" spans="1:41" ht="15.75" customHeight="1" thickBot="1">
      <c r="A4" s="315"/>
      <c r="B4" s="317"/>
      <c r="C4" s="317"/>
      <c r="D4" s="317"/>
      <c r="E4" s="317"/>
      <c r="F4" s="23" t="s">
        <v>126</v>
      </c>
      <c r="G4" s="22" t="s">
        <v>137</v>
      </c>
      <c r="H4" s="21" t="s">
        <v>126</v>
      </c>
      <c r="I4" s="22" t="s">
        <v>137</v>
      </c>
      <c r="J4" s="21" t="s">
        <v>126</v>
      </c>
      <c r="K4" s="20" t="s">
        <v>137</v>
      </c>
      <c r="L4" s="23" t="s">
        <v>126</v>
      </c>
      <c r="M4" s="22" t="s">
        <v>137</v>
      </c>
      <c r="N4" s="21" t="s">
        <v>126</v>
      </c>
      <c r="O4" s="22" t="s">
        <v>137</v>
      </c>
      <c r="P4" s="21" t="s">
        <v>126</v>
      </c>
      <c r="Q4" s="20" t="s">
        <v>137</v>
      </c>
      <c r="R4" s="23" t="s">
        <v>126</v>
      </c>
      <c r="S4" s="22" t="s">
        <v>137</v>
      </c>
      <c r="T4" s="21" t="s">
        <v>126</v>
      </c>
      <c r="U4" s="22" t="s">
        <v>137</v>
      </c>
      <c r="V4" s="21" t="s">
        <v>126</v>
      </c>
      <c r="W4" s="113" t="s">
        <v>137</v>
      </c>
      <c r="X4" s="227" t="s">
        <v>126</v>
      </c>
      <c r="Y4" s="228" t="s">
        <v>137</v>
      </c>
      <c r="Z4" s="229" t="s">
        <v>126</v>
      </c>
      <c r="AA4" s="265" t="s">
        <v>137</v>
      </c>
      <c r="AB4" s="23" t="s">
        <v>126</v>
      </c>
      <c r="AC4" s="20" t="s">
        <v>137</v>
      </c>
      <c r="AD4" s="271" t="s">
        <v>126</v>
      </c>
      <c r="AE4" s="113" t="s">
        <v>137</v>
      </c>
      <c r="AF4" s="23" t="s">
        <v>126</v>
      </c>
      <c r="AG4" s="20" t="s">
        <v>137</v>
      </c>
      <c r="AH4" s="378" t="s">
        <v>126</v>
      </c>
      <c r="AI4" s="379" t="s">
        <v>137</v>
      </c>
      <c r="AJ4" s="380" t="s">
        <v>126</v>
      </c>
      <c r="AK4" s="381" t="s">
        <v>137</v>
      </c>
      <c r="AL4" s="350"/>
      <c r="AO4" s="107"/>
    </row>
    <row r="5" spans="1:38" ht="16.5">
      <c r="A5" s="411">
        <v>1</v>
      </c>
      <c r="B5" s="403" t="s">
        <v>98</v>
      </c>
      <c r="C5" s="404" t="s">
        <v>132</v>
      </c>
      <c r="D5" s="405" t="s">
        <v>33</v>
      </c>
      <c r="E5" s="406">
        <v>2001</v>
      </c>
      <c r="F5" s="73">
        <v>10</v>
      </c>
      <c r="G5" s="51">
        <v>142.17</v>
      </c>
      <c r="H5" s="52">
        <v>4</v>
      </c>
      <c r="I5" s="51">
        <v>145.51</v>
      </c>
      <c r="J5" s="50" t="s">
        <v>29</v>
      </c>
      <c r="K5" s="90">
        <v>0</v>
      </c>
      <c r="L5" s="72">
        <v>4</v>
      </c>
      <c r="M5" s="51">
        <v>146.71</v>
      </c>
      <c r="N5" s="52">
        <v>9</v>
      </c>
      <c r="O5" s="51">
        <v>142.85</v>
      </c>
      <c r="P5" s="52">
        <v>10</v>
      </c>
      <c r="Q5" s="130">
        <v>138.73</v>
      </c>
      <c r="R5" s="156"/>
      <c r="S5" s="53"/>
      <c r="T5" s="53"/>
      <c r="U5" s="53"/>
      <c r="V5" s="53"/>
      <c r="W5" s="175"/>
      <c r="X5" s="141">
        <v>8</v>
      </c>
      <c r="Y5" s="230">
        <v>58.49</v>
      </c>
      <c r="Z5" s="139">
        <v>3</v>
      </c>
      <c r="AA5" s="389">
        <v>95.05</v>
      </c>
      <c r="AB5" s="73">
        <v>14</v>
      </c>
      <c r="AC5" s="51">
        <v>134.77</v>
      </c>
      <c r="AD5" s="140">
        <v>2</v>
      </c>
      <c r="AE5" s="368">
        <v>74.1</v>
      </c>
      <c r="AF5" s="50">
        <v>6</v>
      </c>
      <c r="AG5" s="130">
        <v>146.67</v>
      </c>
      <c r="AH5" s="135">
        <v>3</v>
      </c>
      <c r="AI5" s="230">
        <v>83.8</v>
      </c>
      <c r="AJ5" s="140">
        <v>3</v>
      </c>
      <c r="AK5" s="231">
        <v>92.4</v>
      </c>
      <c r="AL5" s="114">
        <f>AG5+AC5+AA5+Q5+O5+M5+I5+G5</f>
        <v>1092.46</v>
      </c>
    </row>
    <row r="6" spans="1:38" ht="16.5">
      <c r="A6" s="412">
        <v>2</v>
      </c>
      <c r="B6" s="407" t="s">
        <v>97</v>
      </c>
      <c r="C6" s="408" t="s">
        <v>147</v>
      </c>
      <c r="D6" s="409" t="s">
        <v>33</v>
      </c>
      <c r="E6" s="410">
        <v>2002</v>
      </c>
      <c r="F6" s="75">
        <v>26</v>
      </c>
      <c r="G6" s="44">
        <v>127.87</v>
      </c>
      <c r="H6" s="36">
        <v>15</v>
      </c>
      <c r="I6" s="44">
        <v>138.86</v>
      </c>
      <c r="J6" s="37" t="s">
        <v>29</v>
      </c>
      <c r="K6" s="77">
        <v>0</v>
      </c>
      <c r="L6" s="65">
        <v>14</v>
      </c>
      <c r="M6" s="44">
        <v>123.49</v>
      </c>
      <c r="N6" s="36">
        <v>10</v>
      </c>
      <c r="O6" s="44">
        <v>141.63</v>
      </c>
      <c r="P6" s="36">
        <v>6</v>
      </c>
      <c r="Q6" s="79">
        <v>142.78</v>
      </c>
      <c r="R6" s="142">
        <v>5</v>
      </c>
      <c r="S6" s="34">
        <v>109.57</v>
      </c>
      <c r="T6" s="37">
        <v>4</v>
      </c>
      <c r="U6" s="44">
        <v>113.6</v>
      </c>
      <c r="V6" s="197">
        <v>1</v>
      </c>
      <c r="W6" s="81">
        <v>60</v>
      </c>
      <c r="X6" s="143">
        <v>2</v>
      </c>
      <c r="Y6" s="209">
        <v>93.36</v>
      </c>
      <c r="Z6" s="197">
        <v>2</v>
      </c>
      <c r="AA6" s="268">
        <v>98.56</v>
      </c>
      <c r="AB6" s="75">
        <v>9</v>
      </c>
      <c r="AC6" s="44">
        <v>138.82</v>
      </c>
      <c r="AD6" s="134">
        <v>2</v>
      </c>
      <c r="AE6" s="366">
        <v>74.1</v>
      </c>
      <c r="AF6" s="37">
        <v>7</v>
      </c>
      <c r="AG6" s="79">
        <v>145</v>
      </c>
      <c r="AH6" s="136">
        <v>2</v>
      </c>
      <c r="AI6" s="209">
        <v>90.14</v>
      </c>
      <c r="AJ6" s="134">
        <v>2</v>
      </c>
      <c r="AK6" s="218">
        <v>94.22</v>
      </c>
      <c r="AL6" s="115">
        <f>AG6+AC6+U6+Q6+O6+M6+I6+G6</f>
        <v>1072.05</v>
      </c>
    </row>
    <row r="7" spans="1:38" ht="16.5">
      <c r="A7" s="412">
        <v>3</v>
      </c>
      <c r="B7" s="407" t="s">
        <v>88</v>
      </c>
      <c r="C7" s="408" t="s">
        <v>133</v>
      </c>
      <c r="D7" s="409" t="s">
        <v>33</v>
      </c>
      <c r="E7" s="410">
        <v>2002</v>
      </c>
      <c r="F7" s="75">
        <v>14</v>
      </c>
      <c r="G7" s="44">
        <v>139.3</v>
      </c>
      <c r="H7" s="36">
        <v>16</v>
      </c>
      <c r="I7" s="44">
        <v>138.13</v>
      </c>
      <c r="J7" s="36">
        <v>17</v>
      </c>
      <c r="K7" s="76">
        <v>122.12</v>
      </c>
      <c r="L7" s="65">
        <v>18</v>
      </c>
      <c r="M7" s="44">
        <v>118.97</v>
      </c>
      <c r="N7" s="36">
        <v>20</v>
      </c>
      <c r="O7" s="44">
        <v>125.73</v>
      </c>
      <c r="P7" s="36">
        <v>43</v>
      </c>
      <c r="Q7" s="81">
        <v>69.98</v>
      </c>
      <c r="R7" s="142">
        <v>8</v>
      </c>
      <c r="S7" s="44">
        <v>106.82</v>
      </c>
      <c r="T7" s="37">
        <v>15</v>
      </c>
      <c r="U7" s="34">
        <v>91.98</v>
      </c>
      <c r="V7" s="197">
        <v>3</v>
      </c>
      <c r="W7" s="81">
        <v>50.03</v>
      </c>
      <c r="X7" s="143">
        <v>3</v>
      </c>
      <c r="Y7" s="209">
        <v>82.79</v>
      </c>
      <c r="Z7" s="36">
        <v>4</v>
      </c>
      <c r="AA7" s="268">
        <v>92.78</v>
      </c>
      <c r="AB7" s="75">
        <v>8</v>
      </c>
      <c r="AC7" s="44">
        <v>139.51</v>
      </c>
      <c r="AD7" s="134">
        <v>2</v>
      </c>
      <c r="AE7" s="366">
        <v>74.1</v>
      </c>
      <c r="AF7" s="134">
        <v>2</v>
      </c>
      <c r="AG7" s="79">
        <v>148.89</v>
      </c>
      <c r="AH7" s="75">
        <v>4</v>
      </c>
      <c r="AI7" s="209">
        <v>83.2</v>
      </c>
      <c r="AJ7" s="37">
        <v>4</v>
      </c>
      <c r="AK7" s="218">
        <v>91.33</v>
      </c>
      <c r="AL7" s="115">
        <f>AG7+AC7+S7+O7+M7+K7+I7+G7</f>
        <v>1039.47</v>
      </c>
    </row>
    <row r="8" spans="1:38" ht="15.75">
      <c r="A8" s="56">
        <v>4</v>
      </c>
      <c r="B8" s="60" t="s">
        <v>92</v>
      </c>
      <c r="C8" s="63" t="s">
        <v>147</v>
      </c>
      <c r="D8" s="67" t="s">
        <v>33</v>
      </c>
      <c r="E8" s="70">
        <v>2003</v>
      </c>
      <c r="F8" s="136">
        <v>2</v>
      </c>
      <c r="G8" s="44">
        <v>147.19</v>
      </c>
      <c r="H8" s="36" t="s">
        <v>29</v>
      </c>
      <c r="I8" s="34">
        <v>0</v>
      </c>
      <c r="J8" s="36">
        <v>31</v>
      </c>
      <c r="K8" s="133">
        <v>95.8</v>
      </c>
      <c r="L8" s="65">
        <v>29</v>
      </c>
      <c r="M8" s="34">
        <v>94.52</v>
      </c>
      <c r="N8" s="36">
        <v>21</v>
      </c>
      <c r="O8" s="44">
        <v>120.66</v>
      </c>
      <c r="P8" s="36">
        <v>22</v>
      </c>
      <c r="Q8" s="79">
        <v>119.38</v>
      </c>
      <c r="R8" s="143">
        <v>2</v>
      </c>
      <c r="S8" s="44">
        <v>116.66</v>
      </c>
      <c r="T8" s="37">
        <v>9</v>
      </c>
      <c r="U8" s="44">
        <v>107.44</v>
      </c>
      <c r="V8" s="197">
        <v>1</v>
      </c>
      <c r="W8" s="81">
        <v>60</v>
      </c>
      <c r="X8" s="143">
        <v>1</v>
      </c>
      <c r="Y8" s="213">
        <v>100</v>
      </c>
      <c r="Z8" s="197">
        <v>1</v>
      </c>
      <c r="AA8" s="268">
        <v>100</v>
      </c>
      <c r="AB8" s="75">
        <v>13</v>
      </c>
      <c r="AC8" s="44">
        <v>135.09</v>
      </c>
      <c r="AD8" s="365" t="s">
        <v>295</v>
      </c>
      <c r="AE8" s="366">
        <v>71.04</v>
      </c>
      <c r="AF8" s="37">
        <v>15</v>
      </c>
      <c r="AG8" s="79">
        <v>135.19</v>
      </c>
      <c r="AH8" s="136">
        <v>1</v>
      </c>
      <c r="AI8" s="209">
        <v>100</v>
      </c>
      <c r="AJ8" s="134">
        <v>1</v>
      </c>
      <c r="AK8" s="218">
        <v>100</v>
      </c>
      <c r="AL8" s="115">
        <f>AG8+AC8+Y8+U8+S8+Q8+O8+G8</f>
        <v>981.6099999999999</v>
      </c>
    </row>
    <row r="9" spans="1:38" ht="16.5">
      <c r="A9" s="56">
        <v>5</v>
      </c>
      <c r="B9" s="58" t="s">
        <v>90</v>
      </c>
      <c r="C9" s="62" t="s">
        <v>144</v>
      </c>
      <c r="D9" s="66" t="s">
        <v>33</v>
      </c>
      <c r="E9" s="69">
        <v>2002</v>
      </c>
      <c r="F9" s="75">
        <v>25</v>
      </c>
      <c r="G9" s="44">
        <v>130.03</v>
      </c>
      <c r="H9" s="36">
        <v>26</v>
      </c>
      <c r="I9" s="44">
        <v>119.78</v>
      </c>
      <c r="J9" s="36">
        <v>24</v>
      </c>
      <c r="K9" s="76">
        <v>110.84</v>
      </c>
      <c r="L9" s="65">
        <v>20</v>
      </c>
      <c r="M9" s="44">
        <v>112.81</v>
      </c>
      <c r="N9" s="36">
        <v>25</v>
      </c>
      <c r="O9" s="44">
        <v>116.99</v>
      </c>
      <c r="P9" s="36">
        <v>18</v>
      </c>
      <c r="Q9" s="79">
        <v>127.18</v>
      </c>
      <c r="R9" s="142">
        <v>18</v>
      </c>
      <c r="S9" s="34">
        <v>88.79</v>
      </c>
      <c r="T9" s="37">
        <v>7</v>
      </c>
      <c r="U9" s="117">
        <v>110.02</v>
      </c>
      <c r="V9" s="197">
        <v>1</v>
      </c>
      <c r="W9" s="81">
        <v>60</v>
      </c>
      <c r="X9" s="142">
        <v>6</v>
      </c>
      <c r="Y9" s="209">
        <v>65.18</v>
      </c>
      <c r="Z9" s="36">
        <v>6</v>
      </c>
      <c r="AA9" s="268">
        <v>87.53</v>
      </c>
      <c r="AB9" s="75">
        <v>21</v>
      </c>
      <c r="AC9" s="44">
        <v>126.89</v>
      </c>
      <c r="AD9" s="365" t="s">
        <v>295</v>
      </c>
      <c r="AE9" s="366">
        <v>71.04</v>
      </c>
      <c r="AF9" s="37">
        <v>19</v>
      </c>
      <c r="AG9" s="79">
        <v>129.81</v>
      </c>
      <c r="AH9" s="158"/>
      <c r="AI9" s="16"/>
      <c r="AJ9" s="129"/>
      <c r="AK9" s="95"/>
      <c r="AL9" s="115">
        <f>AG9+AC9+K9+Q9+O9+M9+I9+G9</f>
        <v>974.3299999999999</v>
      </c>
    </row>
    <row r="10" spans="1:38" ht="16.5">
      <c r="A10" s="56">
        <v>6</v>
      </c>
      <c r="B10" s="58" t="s">
        <v>86</v>
      </c>
      <c r="C10" s="62" t="s">
        <v>144</v>
      </c>
      <c r="D10" s="66" t="s">
        <v>33</v>
      </c>
      <c r="E10" s="69">
        <v>2001</v>
      </c>
      <c r="F10" s="75">
        <v>39</v>
      </c>
      <c r="G10" s="44">
        <v>108.81</v>
      </c>
      <c r="H10" s="36">
        <v>25</v>
      </c>
      <c r="I10" s="44">
        <v>121.46</v>
      </c>
      <c r="J10" s="36">
        <v>6</v>
      </c>
      <c r="K10" s="76">
        <v>136.73</v>
      </c>
      <c r="L10" s="65">
        <v>46</v>
      </c>
      <c r="M10" s="34">
        <v>43.56</v>
      </c>
      <c r="N10" s="36">
        <v>28</v>
      </c>
      <c r="O10" s="44">
        <v>107.15</v>
      </c>
      <c r="P10" s="36">
        <v>20</v>
      </c>
      <c r="Q10" s="79">
        <v>122.27</v>
      </c>
      <c r="R10" s="142">
        <v>9</v>
      </c>
      <c r="S10" s="44">
        <v>105.38</v>
      </c>
      <c r="T10" s="37">
        <v>13</v>
      </c>
      <c r="U10" s="34">
        <v>95.8</v>
      </c>
      <c r="V10" s="197">
        <v>3</v>
      </c>
      <c r="W10" s="81">
        <v>50.03</v>
      </c>
      <c r="X10" s="142">
        <v>7</v>
      </c>
      <c r="Y10" s="209">
        <v>65.01</v>
      </c>
      <c r="Z10" s="36">
        <v>7</v>
      </c>
      <c r="AA10" s="268">
        <v>85.05</v>
      </c>
      <c r="AB10" s="75">
        <v>24</v>
      </c>
      <c r="AC10" s="44">
        <v>123.81</v>
      </c>
      <c r="AD10" s="365" t="s">
        <v>295</v>
      </c>
      <c r="AE10" s="366">
        <v>71.04</v>
      </c>
      <c r="AF10" s="37">
        <v>30</v>
      </c>
      <c r="AG10" s="79">
        <v>120.93</v>
      </c>
      <c r="AH10" s="158"/>
      <c r="AI10" s="16"/>
      <c r="AJ10" s="37">
        <v>6</v>
      </c>
      <c r="AK10" s="218">
        <v>81.67</v>
      </c>
      <c r="AL10" s="115">
        <f>AG10+AC10+S10+Q10+O10+K10+I10+G10</f>
        <v>946.54</v>
      </c>
    </row>
    <row r="11" spans="1:38" ht="16.5">
      <c r="A11" s="56">
        <v>7</v>
      </c>
      <c r="B11" s="58" t="s">
        <v>87</v>
      </c>
      <c r="C11" s="62" t="s">
        <v>132</v>
      </c>
      <c r="D11" s="66" t="s">
        <v>9</v>
      </c>
      <c r="E11" s="69">
        <v>2002</v>
      </c>
      <c r="F11" s="75">
        <v>30</v>
      </c>
      <c r="G11" s="44">
        <v>120.37</v>
      </c>
      <c r="H11" s="36">
        <v>34</v>
      </c>
      <c r="I11" s="44">
        <v>107.75</v>
      </c>
      <c r="J11" s="36">
        <v>10</v>
      </c>
      <c r="K11" s="76">
        <v>134.51</v>
      </c>
      <c r="L11" s="65">
        <v>30</v>
      </c>
      <c r="M11" s="44">
        <v>93.7</v>
      </c>
      <c r="N11" s="36">
        <v>16</v>
      </c>
      <c r="O11" s="44">
        <v>128.18</v>
      </c>
      <c r="P11" s="36" t="s">
        <v>29</v>
      </c>
      <c r="Q11" s="81">
        <v>0</v>
      </c>
      <c r="R11" s="157" t="s">
        <v>29</v>
      </c>
      <c r="S11" s="34">
        <v>0</v>
      </c>
      <c r="T11" s="37">
        <v>8</v>
      </c>
      <c r="U11" s="44">
        <v>109.6</v>
      </c>
      <c r="V11" s="197">
        <v>3</v>
      </c>
      <c r="W11" s="81">
        <v>50.03</v>
      </c>
      <c r="X11" s="142">
        <v>4</v>
      </c>
      <c r="Y11" s="209">
        <v>78.93</v>
      </c>
      <c r="Z11" s="36">
        <v>5</v>
      </c>
      <c r="AA11" s="268">
        <v>88.87</v>
      </c>
      <c r="AB11" s="75">
        <v>30</v>
      </c>
      <c r="AC11" s="44">
        <v>119.58</v>
      </c>
      <c r="AD11" s="365" t="s">
        <v>295</v>
      </c>
      <c r="AE11" s="366">
        <v>0</v>
      </c>
      <c r="AF11" s="37">
        <v>18</v>
      </c>
      <c r="AG11" s="79">
        <v>131.11</v>
      </c>
      <c r="AH11" s="75">
        <v>5</v>
      </c>
      <c r="AI11" s="209">
        <v>80.15</v>
      </c>
      <c r="AJ11" s="37">
        <v>5</v>
      </c>
      <c r="AK11" s="218">
        <v>86.31</v>
      </c>
      <c r="AL11" s="115">
        <f>AG11+AC11+U11+O11+M11+K11+I11+G11</f>
        <v>944.8</v>
      </c>
    </row>
    <row r="12" spans="1:38" ht="16.5">
      <c r="A12" s="56">
        <v>8</v>
      </c>
      <c r="B12" s="84" t="s">
        <v>89</v>
      </c>
      <c r="C12" s="62" t="s">
        <v>144</v>
      </c>
      <c r="D12" s="67" t="s">
        <v>21</v>
      </c>
      <c r="E12" s="70">
        <v>2002</v>
      </c>
      <c r="F12" s="75">
        <v>48</v>
      </c>
      <c r="G12" s="44">
        <v>94.58</v>
      </c>
      <c r="H12" s="36">
        <v>35</v>
      </c>
      <c r="I12" s="44">
        <v>105.83</v>
      </c>
      <c r="J12" s="36">
        <v>20</v>
      </c>
      <c r="K12" s="76">
        <v>117.7</v>
      </c>
      <c r="L12" s="65">
        <v>49</v>
      </c>
      <c r="M12" s="34">
        <v>16.03</v>
      </c>
      <c r="N12" s="36">
        <v>47</v>
      </c>
      <c r="O12" s="34">
        <v>54.52</v>
      </c>
      <c r="P12" s="36">
        <v>40</v>
      </c>
      <c r="Q12" s="79">
        <v>86.52</v>
      </c>
      <c r="R12" s="142">
        <v>28</v>
      </c>
      <c r="S12" s="44">
        <v>69.44</v>
      </c>
      <c r="T12" s="37">
        <v>24</v>
      </c>
      <c r="U12" s="44">
        <v>68.61</v>
      </c>
      <c r="V12" s="36">
        <v>7</v>
      </c>
      <c r="W12" s="81">
        <v>35.07</v>
      </c>
      <c r="X12" s="142">
        <v>13</v>
      </c>
      <c r="Y12" s="209">
        <v>35.62</v>
      </c>
      <c r="Z12" s="36">
        <v>13</v>
      </c>
      <c r="AA12" s="270">
        <v>54.95</v>
      </c>
      <c r="AB12" s="75">
        <v>40</v>
      </c>
      <c r="AC12" s="44">
        <v>106.23</v>
      </c>
      <c r="AD12" s="365" t="s">
        <v>295</v>
      </c>
      <c r="AE12" s="366">
        <v>0</v>
      </c>
      <c r="AF12" s="37" t="s">
        <v>29</v>
      </c>
      <c r="AG12" s="81">
        <v>0</v>
      </c>
      <c r="AH12" s="158"/>
      <c r="AI12" s="16"/>
      <c r="AJ12" s="129"/>
      <c r="AK12" s="95"/>
      <c r="AL12" s="115">
        <f>AC12+AA12+U12+S12+Q12+K12+I12+G12</f>
        <v>703.86</v>
      </c>
    </row>
    <row r="13" spans="1:38" ht="16.5">
      <c r="A13" s="56">
        <v>9</v>
      </c>
      <c r="B13" s="58" t="s">
        <v>157</v>
      </c>
      <c r="C13" s="62" t="s">
        <v>142</v>
      </c>
      <c r="D13" s="66" t="s">
        <v>9</v>
      </c>
      <c r="E13" s="69">
        <v>2002</v>
      </c>
      <c r="F13" s="75">
        <v>60</v>
      </c>
      <c r="G13" s="117">
        <v>31.27</v>
      </c>
      <c r="H13" s="129">
        <v>44</v>
      </c>
      <c r="I13" s="44">
        <v>95.88</v>
      </c>
      <c r="J13" s="129">
        <v>42</v>
      </c>
      <c r="K13" s="76">
        <v>67.7</v>
      </c>
      <c r="L13" s="151"/>
      <c r="M13" s="118"/>
      <c r="N13" s="118"/>
      <c r="O13" s="118"/>
      <c r="P13" s="118"/>
      <c r="Q13" s="155"/>
      <c r="R13" s="158">
        <v>16</v>
      </c>
      <c r="S13" s="44">
        <v>93.05</v>
      </c>
      <c r="T13" s="37">
        <v>26</v>
      </c>
      <c r="U13" s="44">
        <v>51.56</v>
      </c>
      <c r="V13" s="36">
        <v>7</v>
      </c>
      <c r="W13" s="132">
        <v>35.07</v>
      </c>
      <c r="X13" s="142">
        <v>5</v>
      </c>
      <c r="Y13" s="213">
        <v>71.88</v>
      </c>
      <c r="Z13" s="36">
        <v>8</v>
      </c>
      <c r="AA13" s="270">
        <v>74.02</v>
      </c>
      <c r="AB13" s="355"/>
      <c r="AC13" s="16"/>
      <c r="AD13" s="16"/>
      <c r="AE13" s="16"/>
      <c r="AF13" s="16"/>
      <c r="AG13" s="269"/>
      <c r="AH13" s="75">
        <v>6</v>
      </c>
      <c r="AI13" s="213">
        <v>66.36</v>
      </c>
      <c r="AJ13" s="37">
        <v>7</v>
      </c>
      <c r="AK13" s="220">
        <v>70.49</v>
      </c>
      <c r="AL13" s="115">
        <f>AK13+AI13+AA13+Y13+U13+S13+K13+I13</f>
        <v>590.94</v>
      </c>
    </row>
    <row r="14" spans="1:38" ht="16.5">
      <c r="A14" s="56">
        <v>10</v>
      </c>
      <c r="B14" s="58" t="s">
        <v>93</v>
      </c>
      <c r="C14" s="62" t="s">
        <v>132</v>
      </c>
      <c r="D14" s="67" t="s">
        <v>9</v>
      </c>
      <c r="E14" s="70">
        <v>2002</v>
      </c>
      <c r="F14" s="75">
        <v>44</v>
      </c>
      <c r="G14" s="44">
        <v>97.19</v>
      </c>
      <c r="H14" s="36">
        <v>42</v>
      </c>
      <c r="I14" s="44">
        <v>97.57</v>
      </c>
      <c r="J14" s="36">
        <v>35</v>
      </c>
      <c r="K14" s="76">
        <v>91.37</v>
      </c>
      <c r="L14" s="65">
        <v>53</v>
      </c>
      <c r="M14" s="34">
        <v>0</v>
      </c>
      <c r="N14" s="36">
        <v>35</v>
      </c>
      <c r="O14" s="44">
        <v>93.52</v>
      </c>
      <c r="P14" s="36">
        <v>41</v>
      </c>
      <c r="Q14" s="79">
        <v>80.24</v>
      </c>
      <c r="R14" s="144"/>
      <c r="S14" s="118"/>
      <c r="T14" s="118"/>
      <c r="U14" s="118"/>
      <c r="V14" s="118"/>
      <c r="W14" s="155"/>
      <c r="X14" s="142">
        <v>10</v>
      </c>
      <c r="Y14" s="213">
        <v>53.75</v>
      </c>
      <c r="Z14" s="36">
        <v>10</v>
      </c>
      <c r="AA14" s="270">
        <v>63.61</v>
      </c>
      <c r="AB14" s="355"/>
      <c r="AC14" s="16"/>
      <c r="AD14" s="16"/>
      <c r="AE14" s="16"/>
      <c r="AF14" s="16"/>
      <c r="AG14" s="269"/>
      <c r="AH14" s="158"/>
      <c r="AI14" s="16"/>
      <c r="AJ14" s="129"/>
      <c r="AK14" s="95"/>
      <c r="AL14" s="115">
        <f>AA14+Y14+Q14+O14+K14+I14+G14</f>
        <v>577.25</v>
      </c>
    </row>
    <row r="15" spans="1:38" ht="16.5">
      <c r="A15" s="56">
        <v>11</v>
      </c>
      <c r="B15" s="58" t="s">
        <v>151</v>
      </c>
      <c r="C15" s="64" t="s">
        <v>148</v>
      </c>
      <c r="D15" s="66">
        <v>1</v>
      </c>
      <c r="E15" s="69">
        <v>2003</v>
      </c>
      <c r="F15" s="75"/>
      <c r="G15" s="35"/>
      <c r="H15" s="35"/>
      <c r="I15" s="35"/>
      <c r="J15" s="35"/>
      <c r="K15" s="148"/>
      <c r="L15" s="65">
        <v>34</v>
      </c>
      <c r="M15" s="44">
        <v>88.36</v>
      </c>
      <c r="N15" s="36" t="s">
        <v>29</v>
      </c>
      <c r="O15" s="34">
        <v>0</v>
      </c>
      <c r="P15" s="36">
        <v>34</v>
      </c>
      <c r="Q15" s="79">
        <v>98.8</v>
      </c>
      <c r="R15" s="142">
        <v>12</v>
      </c>
      <c r="S15" s="44">
        <v>99.93</v>
      </c>
      <c r="T15" s="37">
        <v>23</v>
      </c>
      <c r="U15" s="44">
        <v>71.85</v>
      </c>
      <c r="V15" s="36">
        <v>7</v>
      </c>
      <c r="W15" s="79">
        <v>35.07</v>
      </c>
      <c r="X15" s="145"/>
      <c r="Y15" s="117"/>
      <c r="Z15" s="36" t="s">
        <v>29</v>
      </c>
      <c r="AA15" s="268">
        <v>0</v>
      </c>
      <c r="AB15" s="355"/>
      <c r="AC15" s="16"/>
      <c r="AD15" s="16"/>
      <c r="AE15" s="16"/>
      <c r="AF15" s="16"/>
      <c r="AG15" s="269"/>
      <c r="AH15" s="75">
        <v>8</v>
      </c>
      <c r="AI15" s="213">
        <v>51.16</v>
      </c>
      <c r="AJ15" s="37">
        <v>8</v>
      </c>
      <c r="AK15" s="220">
        <v>61.29</v>
      </c>
      <c r="AL15" s="115">
        <f>AK15+AI15+W15+U15+S15+Q15+M15</f>
        <v>506.46</v>
      </c>
    </row>
    <row r="16" spans="1:38" ht="16.5">
      <c r="A16" s="56">
        <v>12</v>
      </c>
      <c r="B16" s="58" t="s">
        <v>159</v>
      </c>
      <c r="C16" s="62" t="s">
        <v>158</v>
      </c>
      <c r="D16" s="66" t="s">
        <v>33</v>
      </c>
      <c r="E16" s="69">
        <v>2000</v>
      </c>
      <c r="F16" s="75"/>
      <c r="G16" s="35"/>
      <c r="H16" s="35"/>
      <c r="I16" s="35"/>
      <c r="J16" s="35"/>
      <c r="K16" s="148"/>
      <c r="L16" s="138">
        <v>2</v>
      </c>
      <c r="M16" s="44">
        <v>147.95</v>
      </c>
      <c r="N16" s="280">
        <v>2</v>
      </c>
      <c r="O16" s="44">
        <v>148.96</v>
      </c>
      <c r="P16" s="36">
        <v>5</v>
      </c>
      <c r="Q16" s="79">
        <v>144.58</v>
      </c>
      <c r="R16" s="144"/>
      <c r="S16" s="118"/>
      <c r="T16" s="118"/>
      <c r="U16" s="118"/>
      <c r="V16" s="118"/>
      <c r="W16" s="155"/>
      <c r="X16" s="144"/>
      <c r="Y16" s="118"/>
      <c r="Z16" s="118"/>
      <c r="AA16" s="155"/>
      <c r="AB16" s="144"/>
      <c r="AC16" s="118"/>
      <c r="AD16" s="118"/>
      <c r="AE16" s="118"/>
      <c r="AF16" s="118"/>
      <c r="AG16" s="155"/>
      <c r="AH16" s="144"/>
      <c r="AI16" s="118"/>
      <c r="AJ16" s="118"/>
      <c r="AK16" s="219"/>
      <c r="AL16" s="115">
        <f>Q16+O16+M16</f>
        <v>441.49</v>
      </c>
    </row>
    <row r="17" spans="1:38" ht="16.5">
      <c r="A17" s="56">
        <v>13</v>
      </c>
      <c r="B17" s="84" t="s">
        <v>141</v>
      </c>
      <c r="C17" s="64" t="s">
        <v>144</v>
      </c>
      <c r="D17" s="67" t="s">
        <v>21</v>
      </c>
      <c r="E17" s="70">
        <v>2003</v>
      </c>
      <c r="F17" s="75"/>
      <c r="G17" s="35"/>
      <c r="H17" s="35"/>
      <c r="I17" s="35"/>
      <c r="J17" s="35"/>
      <c r="K17" s="148"/>
      <c r="L17" s="65">
        <v>45</v>
      </c>
      <c r="M17" s="44">
        <v>59.18</v>
      </c>
      <c r="N17" s="36">
        <v>41</v>
      </c>
      <c r="O17" s="44">
        <v>82.09</v>
      </c>
      <c r="P17" s="36">
        <v>48</v>
      </c>
      <c r="Q17" s="79">
        <v>53.3</v>
      </c>
      <c r="R17" s="145"/>
      <c r="S17" s="117"/>
      <c r="T17" s="117"/>
      <c r="U17" s="117"/>
      <c r="V17" s="117"/>
      <c r="W17" s="132"/>
      <c r="X17" s="142">
        <v>11</v>
      </c>
      <c r="Y17" s="213">
        <v>50.98</v>
      </c>
      <c r="Z17" s="36">
        <v>11</v>
      </c>
      <c r="AA17" s="270">
        <v>61.96</v>
      </c>
      <c r="AB17" s="355"/>
      <c r="AC17" s="16"/>
      <c r="AD17" s="16"/>
      <c r="AE17" s="16"/>
      <c r="AF17" s="16"/>
      <c r="AG17" s="269"/>
      <c r="AH17" s="75">
        <v>9</v>
      </c>
      <c r="AI17" s="213">
        <v>45.64</v>
      </c>
      <c r="AJ17" s="37">
        <v>10</v>
      </c>
      <c r="AK17" s="220">
        <v>50.27</v>
      </c>
      <c r="AL17" s="115">
        <f>AK17+AI17+AA17+Y17+Q17+O17+M17</f>
        <v>403.42</v>
      </c>
    </row>
    <row r="18" spans="1:38" ht="16.5">
      <c r="A18" s="56">
        <v>14</v>
      </c>
      <c r="B18" s="84" t="s">
        <v>662</v>
      </c>
      <c r="C18" s="64" t="s">
        <v>952</v>
      </c>
      <c r="D18" s="67" t="s">
        <v>953</v>
      </c>
      <c r="E18" s="70">
        <v>2001</v>
      </c>
      <c r="F18" s="75"/>
      <c r="G18" s="117"/>
      <c r="H18" s="129"/>
      <c r="I18" s="117"/>
      <c r="J18" s="129"/>
      <c r="K18" s="133"/>
      <c r="L18" s="57"/>
      <c r="M18" s="35"/>
      <c r="N18" s="35"/>
      <c r="O18" s="35"/>
      <c r="P18" s="35"/>
      <c r="Q18" s="80"/>
      <c r="R18" s="145"/>
      <c r="S18" s="117"/>
      <c r="T18" s="117"/>
      <c r="U18" s="117"/>
      <c r="V18" s="117"/>
      <c r="W18" s="132"/>
      <c r="X18" s="142">
        <v>12</v>
      </c>
      <c r="Y18" s="213">
        <v>48.67</v>
      </c>
      <c r="Z18" s="36">
        <v>12</v>
      </c>
      <c r="AA18" s="270">
        <v>56.6</v>
      </c>
      <c r="AB18" s="355"/>
      <c r="AC18" s="16"/>
      <c r="AD18" s="16"/>
      <c r="AE18" s="16"/>
      <c r="AF18" s="16"/>
      <c r="AG18" s="269"/>
      <c r="AH18" s="75">
        <v>7</v>
      </c>
      <c r="AI18" s="213">
        <v>62.21</v>
      </c>
      <c r="AJ18" s="37">
        <v>9</v>
      </c>
      <c r="AK18" s="220">
        <v>58.71</v>
      </c>
      <c r="AL18" s="115">
        <f>AK18+AI18+AA18+Y18</f>
        <v>226.19</v>
      </c>
    </row>
    <row r="19" spans="1:38" ht="16.5">
      <c r="A19" s="56">
        <v>15</v>
      </c>
      <c r="B19" s="84" t="s">
        <v>656</v>
      </c>
      <c r="C19" s="26" t="s">
        <v>952</v>
      </c>
      <c r="D19" s="180" t="s">
        <v>953</v>
      </c>
      <c r="E19" s="181">
        <v>2003</v>
      </c>
      <c r="F19" s="182"/>
      <c r="G19" s="188"/>
      <c r="H19" s="211"/>
      <c r="I19" s="188"/>
      <c r="J19" s="211"/>
      <c r="K19" s="212"/>
      <c r="L19" s="184"/>
      <c r="M19" s="185"/>
      <c r="N19" s="185"/>
      <c r="O19" s="185"/>
      <c r="P19" s="185"/>
      <c r="Q19" s="186"/>
      <c r="R19" s="187"/>
      <c r="S19" s="188"/>
      <c r="T19" s="188"/>
      <c r="U19" s="188"/>
      <c r="V19" s="188"/>
      <c r="W19" s="189"/>
      <c r="X19" s="142">
        <v>9</v>
      </c>
      <c r="Y19" s="213">
        <v>54.97</v>
      </c>
      <c r="Z19" s="36">
        <v>9</v>
      </c>
      <c r="AA19" s="270">
        <v>68.14</v>
      </c>
      <c r="AB19" s="355"/>
      <c r="AC19" s="16"/>
      <c r="AD19" s="16"/>
      <c r="AE19" s="16"/>
      <c r="AF19" s="16"/>
      <c r="AG19" s="269"/>
      <c r="AH19" s="75" t="s">
        <v>29</v>
      </c>
      <c r="AI19" s="209">
        <v>0</v>
      </c>
      <c r="AJ19" s="37">
        <v>14</v>
      </c>
      <c r="AK19" s="220">
        <v>13.76</v>
      </c>
      <c r="AL19" s="128">
        <f>AK19+AA19+Y19</f>
        <v>136.87</v>
      </c>
    </row>
    <row r="20" spans="1:38" ht="16.5">
      <c r="A20" s="56">
        <v>16</v>
      </c>
      <c r="B20" s="84" t="s">
        <v>666</v>
      </c>
      <c r="C20" s="26" t="s">
        <v>148</v>
      </c>
      <c r="D20" s="66">
        <v>1</v>
      </c>
      <c r="E20" s="69">
        <v>2003</v>
      </c>
      <c r="F20" s="182"/>
      <c r="G20" s="188"/>
      <c r="H20" s="211"/>
      <c r="I20" s="188"/>
      <c r="J20" s="211"/>
      <c r="K20" s="212"/>
      <c r="L20" s="184"/>
      <c r="M20" s="185"/>
      <c r="N20" s="185"/>
      <c r="O20" s="185"/>
      <c r="P20" s="185"/>
      <c r="Q20" s="186"/>
      <c r="R20" s="187"/>
      <c r="S20" s="188"/>
      <c r="T20" s="188"/>
      <c r="U20" s="188"/>
      <c r="V20" s="188"/>
      <c r="W20" s="189"/>
      <c r="X20" s="142">
        <v>14</v>
      </c>
      <c r="Y20" s="213">
        <v>33.55</v>
      </c>
      <c r="Z20" s="36">
        <v>14</v>
      </c>
      <c r="AA20" s="270">
        <v>52.37</v>
      </c>
      <c r="AB20" s="355"/>
      <c r="AC20" s="16"/>
      <c r="AD20" s="16"/>
      <c r="AE20" s="16"/>
      <c r="AF20" s="16"/>
      <c r="AG20" s="269"/>
      <c r="AH20" s="75">
        <v>12</v>
      </c>
      <c r="AI20" s="213">
        <v>11.05</v>
      </c>
      <c r="AJ20" s="37">
        <v>11</v>
      </c>
      <c r="AK20" s="220">
        <v>30.65</v>
      </c>
      <c r="AL20" s="128">
        <f>AK20+AI20+AA20+Y20</f>
        <v>127.61999999999999</v>
      </c>
    </row>
    <row r="21" spans="1:38" ht="16.5">
      <c r="A21" s="56">
        <v>17</v>
      </c>
      <c r="B21" s="214" t="s">
        <v>672</v>
      </c>
      <c r="C21" s="26" t="s">
        <v>133</v>
      </c>
      <c r="D21" s="180" t="s">
        <v>21</v>
      </c>
      <c r="E21" s="181">
        <v>2002</v>
      </c>
      <c r="F21" s="182"/>
      <c r="G21" s="188"/>
      <c r="H21" s="211"/>
      <c r="I21" s="188"/>
      <c r="J21" s="211"/>
      <c r="K21" s="212"/>
      <c r="L21" s="184"/>
      <c r="M21" s="185"/>
      <c r="N21" s="185"/>
      <c r="O21" s="185"/>
      <c r="P21" s="185"/>
      <c r="Q21" s="186"/>
      <c r="R21" s="187"/>
      <c r="S21" s="188"/>
      <c r="T21" s="188"/>
      <c r="U21" s="188"/>
      <c r="V21" s="188"/>
      <c r="W21" s="189"/>
      <c r="X21" s="142">
        <v>17</v>
      </c>
      <c r="Y21" s="209">
        <v>0</v>
      </c>
      <c r="Z21" s="36">
        <v>16</v>
      </c>
      <c r="AA21" s="270">
        <v>26.08</v>
      </c>
      <c r="AB21" s="355"/>
      <c r="AC21" s="16"/>
      <c r="AD21" s="16"/>
      <c r="AE21" s="16"/>
      <c r="AF21" s="16"/>
      <c r="AG21" s="269"/>
      <c r="AH21" s="75">
        <v>11</v>
      </c>
      <c r="AI21" s="213">
        <v>14.29</v>
      </c>
      <c r="AJ21" s="37">
        <v>12</v>
      </c>
      <c r="AK21" s="220">
        <v>29.13</v>
      </c>
      <c r="AL21" s="128">
        <f>AK21+AI21+AA21</f>
        <v>69.5</v>
      </c>
    </row>
    <row r="22" spans="1:38" ht="16.5">
      <c r="A22" s="56">
        <v>18</v>
      </c>
      <c r="B22" s="84" t="s">
        <v>668</v>
      </c>
      <c r="C22" s="190" t="s">
        <v>148</v>
      </c>
      <c r="D22" s="67" t="s">
        <v>20</v>
      </c>
      <c r="E22" s="70">
        <v>2003</v>
      </c>
      <c r="F22" s="182"/>
      <c r="G22" s="188"/>
      <c r="H22" s="211"/>
      <c r="I22" s="188"/>
      <c r="J22" s="211"/>
      <c r="K22" s="212"/>
      <c r="L22" s="184"/>
      <c r="M22" s="185"/>
      <c r="N22" s="185"/>
      <c r="O22" s="185"/>
      <c r="P22" s="185"/>
      <c r="Q22" s="186"/>
      <c r="R22" s="187"/>
      <c r="S22" s="188"/>
      <c r="T22" s="188"/>
      <c r="U22" s="188"/>
      <c r="V22" s="188"/>
      <c r="W22" s="189"/>
      <c r="X22" s="142">
        <v>15</v>
      </c>
      <c r="Y22" s="213">
        <v>22.23</v>
      </c>
      <c r="Z22" s="36">
        <v>15</v>
      </c>
      <c r="AA22" s="270">
        <v>44.02</v>
      </c>
      <c r="AB22" s="355"/>
      <c r="AC22" s="16"/>
      <c r="AD22" s="16"/>
      <c r="AE22" s="16"/>
      <c r="AF22" s="16"/>
      <c r="AG22" s="269"/>
      <c r="AH22" s="75">
        <v>15</v>
      </c>
      <c r="AI22" s="209">
        <v>0</v>
      </c>
      <c r="AJ22" s="37">
        <v>18</v>
      </c>
      <c r="AK22" s="218">
        <v>0</v>
      </c>
      <c r="AL22" s="128">
        <f>AA22+Y22</f>
        <v>66.25</v>
      </c>
    </row>
    <row r="23" spans="1:38" ht="16.5">
      <c r="A23" s="56">
        <v>19</v>
      </c>
      <c r="B23" s="58" t="s">
        <v>96</v>
      </c>
      <c r="C23" s="215" t="s">
        <v>132</v>
      </c>
      <c r="D23" s="67" t="s">
        <v>20</v>
      </c>
      <c r="E23" s="70">
        <v>2002</v>
      </c>
      <c r="F23" s="182">
        <v>61</v>
      </c>
      <c r="G23" s="126">
        <v>8.42</v>
      </c>
      <c r="H23" s="122">
        <v>57</v>
      </c>
      <c r="I23" s="126">
        <v>5.77</v>
      </c>
      <c r="J23" s="122">
        <v>48</v>
      </c>
      <c r="K23" s="183">
        <v>32.96</v>
      </c>
      <c r="L23" s="184"/>
      <c r="M23" s="185"/>
      <c r="N23" s="185"/>
      <c r="O23" s="185"/>
      <c r="P23" s="185"/>
      <c r="Q23" s="186"/>
      <c r="R23" s="187"/>
      <c r="S23" s="188"/>
      <c r="T23" s="188"/>
      <c r="U23" s="188"/>
      <c r="V23" s="188"/>
      <c r="W23" s="189"/>
      <c r="X23" s="142">
        <v>20</v>
      </c>
      <c r="Y23" s="209">
        <v>0</v>
      </c>
      <c r="Z23" s="36">
        <v>20</v>
      </c>
      <c r="AA23" s="268">
        <v>0</v>
      </c>
      <c r="AB23" s="355"/>
      <c r="AC23" s="16"/>
      <c r="AD23" s="16"/>
      <c r="AE23" s="16"/>
      <c r="AF23" s="16"/>
      <c r="AG23" s="269"/>
      <c r="AH23" s="158"/>
      <c r="AI23" s="16"/>
      <c r="AJ23" s="129"/>
      <c r="AK23" s="95"/>
      <c r="AL23" s="128">
        <f>K23+I23+G23</f>
        <v>47.150000000000006</v>
      </c>
    </row>
    <row r="24" spans="1:38" ht="16.5">
      <c r="A24" s="56">
        <v>20</v>
      </c>
      <c r="B24" s="84" t="s">
        <v>682</v>
      </c>
      <c r="C24" s="236" t="s">
        <v>952</v>
      </c>
      <c r="D24" s="67" t="s">
        <v>953</v>
      </c>
      <c r="E24" s="70">
        <v>2003</v>
      </c>
      <c r="F24" s="182"/>
      <c r="G24" s="188"/>
      <c r="H24" s="211"/>
      <c r="I24" s="188"/>
      <c r="J24" s="211"/>
      <c r="K24" s="212"/>
      <c r="L24" s="184"/>
      <c r="M24" s="185"/>
      <c r="N24" s="185"/>
      <c r="O24" s="185"/>
      <c r="P24" s="185"/>
      <c r="Q24" s="186"/>
      <c r="R24" s="187"/>
      <c r="S24" s="188"/>
      <c r="T24" s="188"/>
      <c r="U24" s="188"/>
      <c r="V24" s="188"/>
      <c r="W24" s="189"/>
      <c r="X24" s="142">
        <v>22</v>
      </c>
      <c r="Y24" s="209">
        <v>0</v>
      </c>
      <c r="Z24" s="36">
        <v>17</v>
      </c>
      <c r="AA24" s="270">
        <v>23.81</v>
      </c>
      <c r="AB24" s="355"/>
      <c r="AC24" s="16"/>
      <c r="AD24" s="16"/>
      <c r="AE24" s="16"/>
      <c r="AF24" s="16"/>
      <c r="AG24" s="269"/>
      <c r="AH24" s="75">
        <v>10</v>
      </c>
      <c r="AI24" s="213">
        <v>22</v>
      </c>
      <c r="AJ24" s="37">
        <v>17</v>
      </c>
      <c r="AK24" s="218">
        <v>0</v>
      </c>
      <c r="AL24" s="128">
        <f>AI24+AA24</f>
        <v>45.81</v>
      </c>
    </row>
    <row r="25" spans="1:38" ht="16.5">
      <c r="A25" s="56">
        <v>21</v>
      </c>
      <c r="B25" s="84" t="s">
        <v>674</v>
      </c>
      <c r="C25" s="236" t="s">
        <v>148</v>
      </c>
      <c r="D25" s="67" t="s">
        <v>20</v>
      </c>
      <c r="E25" s="70">
        <v>2002</v>
      </c>
      <c r="F25" s="182"/>
      <c r="G25" s="188"/>
      <c r="H25" s="211"/>
      <c r="I25" s="188"/>
      <c r="J25" s="211"/>
      <c r="K25" s="212"/>
      <c r="L25" s="184"/>
      <c r="M25" s="185"/>
      <c r="N25" s="185"/>
      <c r="O25" s="185"/>
      <c r="P25" s="185"/>
      <c r="Q25" s="186"/>
      <c r="R25" s="187"/>
      <c r="S25" s="188"/>
      <c r="T25" s="188"/>
      <c r="U25" s="188"/>
      <c r="V25" s="188"/>
      <c r="W25" s="189"/>
      <c r="X25" s="142">
        <v>18</v>
      </c>
      <c r="Y25" s="209">
        <v>0</v>
      </c>
      <c r="Z25" s="36">
        <v>22</v>
      </c>
      <c r="AA25" s="268">
        <v>0</v>
      </c>
      <c r="AB25" s="355"/>
      <c r="AC25" s="16"/>
      <c r="AD25" s="16"/>
      <c r="AE25" s="16"/>
      <c r="AF25" s="16"/>
      <c r="AG25" s="269"/>
      <c r="AH25" s="75">
        <v>13</v>
      </c>
      <c r="AI25" s="213">
        <v>5.61</v>
      </c>
      <c r="AJ25" s="37">
        <v>13</v>
      </c>
      <c r="AK25" s="220">
        <v>22.51</v>
      </c>
      <c r="AL25" s="128">
        <f>AK25+AI25</f>
        <v>28.12</v>
      </c>
    </row>
    <row r="26" spans="1:38" ht="16.5">
      <c r="A26" s="56">
        <v>22</v>
      </c>
      <c r="B26" s="84" t="s">
        <v>676</v>
      </c>
      <c r="C26" s="236" t="s">
        <v>140</v>
      </c>
      <c r="D26" s="67" t="s">
        <v>20</v>
      </c>
      <c r="E26" s="70">
        <v>2003</v>
      </c>
      <c r="F26" s="182"/>
      <c r="G26" s="188"/>
      <c r="H26" s="211"/>
      <c r="I26" s="188"/>
      <c r="J26" s="211"/>
      <c r="K26" s="212"/>
      <c r="L26" s="184"/>
      <c r="M26" s="185"/>
      <c r="N26" s="185"/>
      <c r="O26" s="185"/>
      <c r="P26" s="185"/>
      <c r="Q26" s="186"/>
      <c r="R26" s="187"/>
      <c r="S26" s="188"/>
      <c r="T26" s="188"/>
      <c r="U26" s="188"/>
      <c r="V26" s="188"/>
      <c r="W26" s="189"/>
      <c r="X26" s="142">
        <v>19</v>
      </c>
      <c r="Y26" s="209">
        <v>0</v>
      </c>
      <c r="Z26" s="36">
        <v>18</v>
      </c>
      <c r="AA26" s="270">
        <v>17.63</v>
      </c>
      <c r="AB26" s="355"/>
      <c r="AC26" s="16"/>
      <c r="AD26" s="16"/>
      <c r="AE26" s="16"/>
      <c r="AF26" s="16"/>
      <c r="AG26" s="269"/>
      <c r="AH26" s="158"/>
      <c r="AI26" s="16"/>
      <c r="AJ26" s="129"/>
      <c r="AK26" s="95"/>
      <c r="AL26" s="128">
        <f>AA26</f>
        <v>17.63</v>
      </c>
    </row>
    <row r="27" spans="1:38" ht="16.5">
      <c r="A27" s="56">
        <v>23</v>
      </c>
      <c r="B27" s="84" t="s">
        <v>670</v>
      </c>
      <c r="C27" s="236" t="s">
        <v>148</v>
      </c>
      <c r="D27" s="180" t="s">
        <v>79</v>
      </c>
      <c r="E27" s="181">
        <v>2003</v>
      </c>
      <c r="F27" s="182"/>
      <c r="G27" s="188"/>
      <c r="H27" s="211"/>
      <c r="I27" s="188"/>
      <c r="J27" s="211"/>
      <c r="K27" s="212"/>
      <c r="L27" s="184"/>
      <c r="M27" s="185"/>
      <c r="N27" s="185"/>
      <c r="O27" s="185"/>
      <c r="P27" s="185"/>
      <c r="Q27" s="186"/>
      <c r="R27" s="187"/>
      <c r="S27" s="188"/>
      <c r="T27" s="188"/>
      <c r="U27" s="188"/>
      <c r="V27" s="188"/>
      <c r="W27" s="189"/>
      <c r="X27" s="142">
        <v>16</v>
      </c>
      <c r="Y27" s="209">
        <v>0</v>
      </c>
      <c r="Z27" s="36">
        <v>19</v>
      </c>
      <c r="AA27" s="270">
        <v>16.91</v>
      </c>
      <c r="AB27" s="355"/>
      <c r="AC27" s="16"/>
      <c r="AD27" s="16"/>
      <c r="AE27" s="16"/>
      <c r="AF27" s="16"/>
      <c r="AG27" s="269"/>
      <c r="AH27" s="75" t="s">
        <v>29</v>
      </c>
      <c r="AI27" s="209">
        <v>0</v>
      </c>
      <c r="AJ27" s="37">
        <v>16</v>
      </c>
      <c r="AK27" s="218">
        <v>0</v>
      </c>
      <c r="AL27" s="128">
        <f>AA27</f>
        <v>16.91</v>
      </c>
    </row>
    <row r="28" spans="1:44" ht="16.5">
      <c r="A28" s="56">
        <v>24</v>
      </c>
      <c r="B28" s="84" t="s">
        <v>689</v>
      </c>
      <c r="C28" s="236" t="s">
        <v>152</v>
      </c>
      <c r="D28" s="216">
        <v>1</v>
      </c>
      <c r="E28" s="217">
        <v>2003</v>
      </c>
      <c r="F28" s="182"/>
      <c r="G28" s="188"/>
      <c r="H28" s="211"/>
      <c r="I28" s="188"/>
      <c r="J28" s="211"/>
      <c r="K28" s="212"/>
      <c r="L28" s="184"/>
      <c r="M28" s="185"/>
      <c r="N28" s="185"/>
      <c r="O28" s="185"/>
      <c r="P28" s="185"/>
      <c r="Q28" s="186"/>
      <c r="R28" s="187"/>
      <c r="S28" s="188"/>
      <c r="T28" s="188"/>
      <c r="U28" s="188"/>
      <c r="V28" s="188"/>
      <c r="W28" s="189"/>
      <c r="X28" s="221" t="s">
        <v>29</v>
      </c>
      <c r="Y28" s="209">
        <v>0</v>
      </c>
      <c r="Z28" s="117"/>
      <c r="AA28" s="132"/>
      <c r="AB28" s="145"/>
      <c r="AC28" s="117"/>
      <c r="AD28" s="117"/>
      <c r="AE28" s="117"/>
      <c r="AF28" s="117"/>
      <c r="AG28" s="132"/>
      <c r="AH28" s="75">
        <v>14</v>
      </c>
      <c r="AI28" s="213">
        <v>0.68</v>
      </c>
      <c r="AJ28" s="37">
        <v>15</v>
      </c>
      <c r="AK28" s="220">
        <v>9.13</v>
      </c>
      <c r="AL28" s="128">
        <f>AK28+AI28</f>
        <v>9.81</v>
      </c>
      <c r="AQ28" s="173"/>
      <c r="AR28" s="24"/>
    </row>
    <row r="29" spans="1:44" ht="16.5">
      <c r="A29" s="56">
        <v>25</v>
      </c>
      <c r="B29" s="84" t="s">
        <v>684</v>
      </c>
      <c r="C29" s="236" t="s">
        <v>136</v>
      </c>
      <c r="D29" s="67" t="s">
        <v>954</v>
      </c>
      <c r="E29" s="70">
        <v>2003</v>
      </c>
      <c r="F29" s="182"/>
      <c r="G29" s="188"/>
      <c r="H29" s="211"/>
      <c r="I29" s="188"/>
      <c r="J29" s="211"/>
      <c r="K29" s="212"/>
      <c r="L29" s="184"/>
      <c r="M29" s="185"/>
      <c r="N29" s="185"/>
      <c r="O29" s="185"/>
      <c r="P29" s="185"/>
      <c r="Q29" s="186"/>
      <c r="R29" s="187"/>
      <c r="S29" s="188"/>
      <c r="T29" s="188"/>
      <c r="U29" s="188"/>
      <c r="V29" s="188"/>
      <c r="W29" s="189"/>
      <c r="X29" s="142">
        <v>23</v>
      </c>
      <c r="Y29" s="209">
        <v>0</v>
      </c>
      <c r="Z29" s="36">
        <v>26</v>
      </c>
      <c r="AA29" s="268">
        <v>0</v>
      </c>
      <c r="AB29" s="355"/>
      <c r="AC29" s="16"/>
      <c r="AD29" s="16"/>
      <c r="AE29" s="16"/>
      <c r="AF29" s="16"/>
      <c r="AG29" s="269"/>
      <c r="AH29" s="158"/>
      <c r="AI29" s="16"/>
      <c r="AJ29" s="129"/>
      <c r="AK29" s="95"/>
      <c r="AL29" s="128">
        <v>0</v>
      </c>
      <c r="AQ29" s="173"/>
      <c r="AR29" s="24"/>
    </row>
    <row r="30" spans="1:44" ht="16.5">
      <c r="A30" s="56">
        <v>26</v>
      </c>
      <c r="B30" s="84" t="s">
        <v>687</v>
      </c>
      <c r="C30" s="236" t="s">
        <v>152</v>
      </c>
      <c r="D30" s="67" t="s">
        <v>79</v>
      </c>
      <c r="E30" s="70">
        <v>2003</v>
      </c>
      <c r="F30" s="182"/>
      <c r="G30" s="188"/>
      <c r="H30" s="211"/>
      <c r="I30" s="188"/>
      <c r="J30" s="211"/>
      <c r="K30" s="212"/>
      <c r="L30" s="184"/>
      <c r="M30" s="185"/>
      <c r="N30" s="185"/>
      <c r="O30" s="185"/>
      <c r="P30" s="185"/>
      <c r="Q30" s="186"/>
      <c r="R30" s="187"/>
      <c r="S30" s="188"/>
      <c r="T30" s="188"/>
      <c r="U30" s="188"/>
      <c r="V30" s="188"/>
      <c r="W30" s="189"/>
      <c r="X30" s="221" t="s">
        <v>29</v>
      </c>
      <c r="Y30" s="209">
        <v>0</v>
      </c>
      <c r="Z30" s="36">
        <v>25</v>
      </c>
      <c r="AA30" s="268">
        <v>0</v>
      </c>
      <c r="AB30" s="355"/>
      <c r="AC30" s="16"/>
      <c r="AD30" s="16"/>
      <c r="AE30" s="16"/>
      <c r="AF30" s="16"/>
      <c r="AG30" s="269"/>
      <c r="AH30" s="75" t="s">
        <v>29</v>
      </c>
      <c r="AI30" s="37">
        <v>0</v>
      </c>
      <c r="AJ30" s="37" t="s">
        <v>29</v>
      </c>
      <c r="AK30" s="218">
        <v>0</v>
      </c>
      <c r="AL30" s="128">
        <v>0</v>
      </c>
      <c r="AQ30" s="173"/>
      <c r="AR30" s="24"/>
    </row>
    <row r="31" spans="1:38" ht="16.5">
      <c r="A31" s="56">
        <v>27</v>
      </c>
      <c r="B31" s="60" t="s">
        <v>813</v>
      </c>
      <c r="C31" s="236" t="s">
        <v>963</v>
      </c>
      <c r="D31" s="66">
        <v>1</v>
      </c>
      <c r="E31" s="69">
        <v>2001</v>
      </c>
      <c r="F31" s="182"/>
      <c r="G31" s="188"/>
      <c r="H31" s="211"/>
      <c r="I31" s="188"/>
      <c r="J31" s="211"/>
      <c r="K31" s="212"/>
      <c r="L31" s="184"/>
      <c r="M31" s="185"/>
      <c r="N31" s="185"/>
      <c r="O31" s="185"/>
      <c r="P31" s="185"/>
      <c r="Q31" s="186"/>
      <c r="R31" s="187"/>
      <c r="S31" s="188"/>
      <c r="T31" s="188"/>
      <c r="U31" s="188"/>
      <c r="V31" s="188"/>
      <c r="W31" s="189"/>
      <c r="X31" s="142"/>
      <c r="Y31" s="209"/>
      <c r="Z31" s="36">
        <v>21</v>
      </c>
      <c r="AA31" s="268">
        <v>0</v>
      </c>
      <c r="AB31" s="355"/>
      <c r="AC31" s="16"/>
      <c r="AD31" s="16"/>
      <c r="AE31" s="16"/>
      <c r="AF31" s="16"/>
      <c r="AG31" s="269"/>
      <c r="AH31" s="158"/>
      <c r="AI31" s="16"/>
      <c r="AJ31" s="129"/>
      <c r="AK31" s="95"/>
      <c r="AL31" s="128">
        <v>0</v>
      </c>
    </row>
    <row r="32" spans="1:38" ht="16.5">
      <c r="A32" s="56">
        <v>28</v>
      </c>
      <c r="B32" s="60" t="s">
        <v>814</v>
      </c>
      <c r="C32" s="236" t="s">
        <v>133</v>
      </c>
      <c r="D32" s="67" t="s">
        <v>21</v>
      </c>
      <c r="E32" s="70">
        <v>2002</v>
      </c>
      <c r="F32" s="182"/>
      <c r="G32" s="188"/>
      <c r="H32" s="211"/>
      <c r="I32" s="188"/>
      <c r="J32" s="211"/>
      <c r="K32" s="212"/>
      <c r="L32" s="184"/>
      <c r="M32" s="185"/>
      <c r="N32" s="185"/>
      <c r="O32" s="185"/>
      <c r="P32" s="185"/>
      <c r="Q32" s="186"/>
      <c r="R32" s="187"/>
      <c r="S32" s="188"/>
      <c r="T32" s="188"/>
      <c r="U32" s="188"/>
      <c r="V32" s="188"/>
      <c r="W32" s="189"/>
      <c r="X32" s="142"/>
      <c r="Y32" s="209"/>
      <c r="Z32" s="36">
        <v>24</v>
      </c>
      <c r="AA32" s="268">
        <v>0</v>
      </c>
      <c r="AB32" s="355"/>
      <c r="AC32" s="16"/>
      <c r="AD32" s="16"/>
      <c r="AE32" s="16"/>
      <c r="AF32" s="16"/>
      <c r="AG32" s="269"/>
      <c r="AH32" s="158"/>
      <c r="AI32" s="16"/>
      <c r="AJ32" s="129"/>
      <c r="AK32" s="95"/>
      <c r="AL32" s="128">
        <v>0</v>
      </c>
    </row>
    <row r="33" spans="1:38" ht="16.5">
      <c r="A33" s="56">
        <v>29</v>
      </c>
      <c r="B33" s="258" t="s">
        <v>691</v>
      </c>
      <c r="C33" s="190" t="s">
        <v>955</v>
      </c>
      <c r="D33" s="67" t="s">
        <v>79</v>
      </c>
      <c r="E33" s="70">
        <v>2003</v>
      </c>
      <c r="F33" s="182"/>
      <c r="G33" s="188"/>
      <c r="H33" s="211"/>
      <c r="I33" s="188"/>
      <c r="J33" s="211"/>
      <c r="K33" s="212"/>
      <c r="L33" s="184"/>
      <c r="M33" s="185"/>
      <c r="N33" s="185"/>
      <c r="O33" s="185"/>
      <c r="P33" s="185"/>
      <c r="Q33" s="186"/>
      <c r="R33" s="187"/>
      <c r="S33" s="188"/>
      <c r="T33" s="188"/>
      <c r="U33" s="188"/>
      <c r="V33" s="188"/>
      <c r="W33" s="189"/>
      <c r="X33" s="221" t="s">
        <v>29</v>
      </c>
      <c r="Y33" s="209">
        <v>0</v>
      </c>
      <c r="Z33" s="36">
        <v>28</v>
      </c>
      <c r="AA33" s="268">
        <v>0</v>
      </c>
      <c r="AB33" s="354"/>
      <c r="AC33" s="209"/>
      <c r="AD33" s="209"/>
      <c r="AE33" s="209"/>
      <c r="AF33" s="209"/>
      <c r="AG33" s="268"/>
      <c r="AH33" s="344"/>
      <c r="AI33" s="16"/>
      <c r="AJ33" s="129"/>
      <c r="AK33" s="95"/>
      <c r="AL33" s="128">
        <v>0</v>
      </c>
    </row>
    <row r="34" spans="1:44" ht="16.5">
      <c r="A34" s="56">
        <v>30</v>
      </c>
      <c r="B34" s="60" t="s">
        <v>815</v>
      </c>
      <c r="C34" s="190" t="s">
        <v>962</v>
      </c>
      <c r="D34" s="180" t="s">
        <v>18</v>
      </c>
      <c r="E34" s="181">
        <v>2003</v>
      </c>
      <c r="F34" s="182"/>
      <c r="G34" s="188"/>
      <c r="H34" s="211"/>
      <c r="I34" s="188"/>
      <c r="J34" s="211"/>
      <c r="K34" s="212"/>
      <c r="L34" s="184"/>
      <c r="M34" s="185"/>
      <c r="N34" s="185"/>
      <c r="O34" s="185"/>
      <c r="P34" s="185"/>
      <c r="Q34" s="186"/>
      <c r="R34" s="187"/>
      <c r="S34" s="188"/>
      <c r="T34" s="188"/>
      <c r="U34" s="188"/>
      <c r="V34" s="188"/>
      <c r="W34" s="189"/>
      <c r="X34" s="221"/>
      <c r="Y34" s="209"/>
      <c r="Z34" s="36">
        <v>27</v>
      </c>
      <c r="AA34" s="268">
        <v>0</v>
      </c>
      <c r="AB34" s="354"/>
      <c r="AC34" s="209"/>
      <c r="AD34" s="209"/>
      <c r="AE34" s="209"/>
      <c r="AF34" s="209"/>
      <c r="AG34" s="268"/>
      <c r="AH34" s="344"/>
      <c r="AI34" s="16"/>
      <c r="AJ34" s="37">
        <v>20</v>
      </c>
      <c r="AK34" s="218">
        <v>0</v>
      </c>
      <c r="AL34" s="128">
        <v>0</v>
      </c>
      <c r="AQ34" s="173"/>
      <c r="AR34" s="24"/>
    </row>
    <row r="35" spans="1:44" ht="17.25" thickBot="1">
      <c r="A35" s="232">
        <v>31</v>
      </c>
      <c r="B35" s="207" t="s">
        <v>680</v>
      </c>
      <c r="C35" s="86" t="s">
        <v>133</v>
      </c>
      <c r="D35" s="68" t="s">
        <v>79</v>
      </c>
      <c r="E35" s="71">
        <v>2003</v>
      </c>
      <c r="F35" s="153"/>
      <c r="G35" s="101"/>
      <c r="H35" s="150"/>
      <c r="I35" s="150"/>
      <c r="J35" s="149"/>
      <c r="K35" s="154"/>
      <c r="L35" s="152"/>
      <c r="M35" s="54"/>
      <c r="N35" s="54"/>
      <c r="O35" s="54"/>
      <c r="P35" s="54"/>
      <c r="Q35" s="82"/>
      <c r="R35" s="78"/>
      <c r="S35" s="54"/>
      <c r="T35" s="54"/>
      <c r="U35" s="54"/>
      <c r="V35" s="54"/>
      <c r="W35" s="82"/>
      <c r="X35" s="233">
        <v>21</v>
      </c>
      <c r="Y35" s="234">
        <v>0</v>
      </c>
      <c r="Z35" s="55">
        <v>23</v>
      </c>
      <c r="AA35" s="351">
        <v>0</v>
      </c>
      <c r="AB35" s="356"/>
      <c r="AC35" s="234"/>
      <c r="AD35" s="234"/>
      <c r="AE35" s="234"/>
      <c r="AF35" s="234"/>
      <c r="AG35" s="351"/>
      <c r="AH35" s="382">
        <v>16</v>
      </c>
      <c r="AI35" s="234">
        <v>0</v>
      </c>
      <c r="AJ35" s="383">
        <v>19</v>
      </c>
      <c r="AK35" s="235">
        <v>0</v>
      </c>
      <c r="AL35" s="116">
        <v>0</v>
      </c>
      <c r="AQ35" s="173"/>
      <c r="AR35" s="24"/>
    </row>
    <row r="36" spans="1:37" ht="33.75" customHeight="1" thickBot="1">
      <c r="A36" s="298" t="s">
        <v>310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45"/>
      <c r="AI36" s="345"/>
      <c r="AJ36" s="345"/>
      <c r="AK36" s="345"/>
    </row>
    <row r="37" spans="1:38" ht="15.75" customHeight="1" thickBot="1">
      <c r="A37" s="318" t="s">
        <v>0</v>
      </c>
      <c r="B37" s="321" t="s">
        <v>127</v>
      </c>
      <c r="C37" s="324" t="s">
        <v>139</v>
      </c>
      <c r="D37" s="327" t="s">
        <v>138</v>
      </c>
      <c r="E37" s="324" t="s">
        <v>128</v>
      </c>
      <c r="F37" s="311" t="s">
        <v>160</v>
      </c>
      <c r="G37" s="312"/>
      <c r="H37" s="312"/>
      <c r="I37" s="312"/>
      <c r="J37" s="312"/>
      <c r="K37" s="313"/>
      <c r="L37" s="304" t="s">
        <v>188</v>
      </c>
      <c r="M37" s="305"/>
      <c r="N37" s="305"/>
      <c r="O37" s="305"/>
      <c r="P37" s="305"/>
      <c r="Q37" s="306"/>
      <c r="R37" s="299" t="s">
        <v>303</v>
      </c>
      <c r="S37" s="300"/>
      <c r="T37" s="300"/>
      <c r="U37" s="300"/>
      <c r="V37" s="300"/>
      <c r="W37" s="300"/>
      <c r="X37" s="286" t="s">
        <v>949</v>
      </c>
      <c r="Y37" s="287"/>
      <c r="Z37" s="287"/>
      <c r="AA37" s="288"/>
      <c r="AB37" s="333" t="s">
        <v>998</v>
      </c>
      <c r="AC37" s="334"/>
      <c r="AD37" s="334"/>
      <c r="AE37" s="334"/>
      <c r="AF37" s="334"/>
      <c r="AG37" s="335"/>
      <c r="AH37" s="293" t="s">
        <v>949</v>
      </c>
      <c r="AI37" s="294"/>
      <c r="AJ37" s="294"/>
      <c r="AK37" s="294"/>
      <c r="AL37" s="348" t="s">
        <v>1080</v>
      </c>
    </row>
    <row r="38" spans="1:38" ht="15.75" customHeight="1" thickBot="1">
      <c r="A38" s="319"/>
      <c r="B38" s="322"/>
      <c r="C38" s="325"/>
      <c r="D38" s="328"/>
      <c r="E38" s="325"/>
      <c r="F38" s="330" t="s">
        <v>1081</v>
      </c>
      <c r="G38" s="309"/>
      <c r="H38" s="308" t="s">
        <v>1001</v>
      </c>
      <c r="I38" s="309"/>
      <c r="J38" s="308" t="s">
        <v>1002</v>
      </c>
      <c r="K38" s="310"/>
      <c r="L38" s="301" t="s">
        <v>189</v>
      </c>
      <c r="M38" s="302"/>
      <c r="N38" s="302" t="s">
        <v>190</v>
      </c>
      <c r="O38" s="302"/>
      <c r="P38" s="302" t="s">
        <v>191</v>
      </c>
      <c r="Q38" s="307"/>
      <c r="R38" s="301" t="s">
        <v>304</v>
      </c>
      <c r="S38" s="302"/>
      <c r="T38" s="302" t="s">
        <v>305</v>
      </c>
      <c r="U38" s="302"/>
      <c r="V38" s="302" t="s">
        <v>306</v>
      </c>
      <c r="W38" s="303"/>
      <c r="X38" s="289" t="s">
        <v>950</v>
      </c>
      <c r="Y38" s="290"/>
      <c r="Z38" s="291" t="s">
        <v>951</v>
      </c>
      <c r="AA38" s="292"/>
      <c r="AB38" s="330" t="s">
        <v>999</v>
      </c>
      <c r="AC38" s="310"/>
      <c r="AD38" s="336" t="s">
        <v>1000</v>
      </c>
      <c r="AE38" s="336"/>
      <c r="AF38" s="330" t="s">
        <v>161</v>
      </c>
      <c r="AG38" s="310"/>
      <c r="AH38" s="295" t="s">
        <v>1005</v>
      </c>
      <c r="AI38" s="296"/>
      <c r="AJ38" s="296" t="s">
        <v>1006</v>
      </c>
      <c r="AK38" s="297"/>
      <c r="AL38" s="349"/>
    </row>
    <row r="39" spans="1:38" ht="15.75" customHeight="1" thickBot="1">
      <c r="A39" s="320"/>
      <c r="B39" s="323"/>
      <c r="C39" s="326"/>
      <c r="D39" s="329"/>
      <c r="E39" s="326"/>
      <c r="F39" s="23" t="s">
        <v>126</v>
      </c>
      <c r="G39" s="22" t="s">
        <v>137</v>
      </c>
      <c r="H39" s="21" t="s">
        <v>126</v>
      </c>
      <c r="I39" s="22" t="s">
        <v>137</v>
      </c>
      <c r="J39" s="33" t="s">
        <v>126</v>
      </c>
      <c r="K39" s="32" t="s">
        <v>137</v>
      </c>
      <c r="L39" s="23" t="s">
        <v>126</v>
      </c>
      <c r="M39" s="22" t="s">
        <v>137</v>
      </c>
      <c r="N39" s="21" t="s">
        <v>126</v>
      </c>
      <c r="O39" s="22" t="s">
        <v>137</v>
      </c>
      <c r="P39" s="21" t="s">
        <v>126</v>
      </c>
      <c r="Q39" s="20" t="s">
        <v>137</v>
      </c>
      <c r="R39" s="46" t="s">
        <v>126</v>
      </c>
      <c r="S39" s="47" t="s">
        <v>137</v>
      </c>
      <c r="T39" s="48" t="s">
        <v>126</v>
      </c>
      <c r="U39" s="47" t="s">
        <v>137</v>
      </c>
      <c r="V39" s="48" t="s">
        <v>126</v>
      </c>
      <c r="W39" s="119" t="s">
        <v>137</v>
      </c>
      <c r="X39" s="46" t="s">
        <v>126</v>
      </c>
      <c r="Y39" s="47" t="s">
        <v>137</v>
      </c>
      <c r="Z39" s="46" t="s">
        <v>126</v>
      </c>
      <c r="AA39" s="49" t="s">
        <v>137</v>
      </c>
      <c r="AB39" s="23" t="s">
        <v>126</v>
      </c>
      <c r="AC39" s="20" t="s">
        <v>137</v>
      </c>
      <c r="AD39" s="271" t="s">
        <v>126</v>
      </c>
      <c r="AE39" s="113" t="s">
        <v>137</v>
      </c>
      <c r="AF39" s="23" t="s">
        <v>126</v>
      </c>
      <c r="AG39" s="20" t="s">
        <v>137</v>
      </c>
      <c r="AH39" s="378" t="s">
        <v>126</v>
      </c>
      <c r="AI39" s="379" t="s">
        <v>137</v>
      </c>
      <c r="AJ39" s="380" t="s">
        <v>126</v>
      </c>
      <c r="AK39" s="381" t="s">
        <v>137</v>
      </c>
      <c r="AL39" s="350"/>
    </row>
    <row r="40" spans="1:42" ht="16.5">
      <c r="A40" s="411">
        <v>1</v>
      </c>
      <c r="B40" s="403" t="s">
        <v>35</v>
      </c>
      <c r="C40" s="414" t="s">
        <v>133</v>
      </c>
      <c r="D40" s="405" t="s">
        <v>33</v>
      </c>
      <c r="E40" s="406">
        <v>2001</v>
      </c>
      <c r="F40" s="135">
        <v>2</v>
      </c>
      <c r="G40" s="51">
        <v>139.82</v>
      </c>
      <c r="H40" s="52">
        <v>36</v>
      </c>
      <c r="I40" s="53">
        <v>90.69</v>
      </c>
      <c r="J40" s="52">
        <v>4</v>
      </c>
      <c r="K40" s="74">
        <v>133.29</v>
      </c>
      <c r="L40" s="137">
        <v>3</v>
      </c>
      <c r="M40" s="51">
        <v>140.84</v>
      </c>
      <c r="N40" s="52">
        <v>5</v>
      </c>
      <c r="O40" s="51">
        <v>133.41</v>
      </c>
      <c r="P40" s="52">
        <v>4</v>
      </c>
      <c r="Q40" s="130">
        <v>129.76</v>
      </c>
      <c r="R40" s="238">
        <v>2</v>
      </c>
      <c r="S40" s="387">
        <v>119.13</v>
      </c>
      <c r="T40" s="239">
        <v>1</v>
      </c>
      <c r="U40" s="390">
        <v>120</v>
      </c>
      <c r="V40" s="226">
        <v>1</v>
      </c>
      <c r="W40" s="240">
        <v>60</v>
      </c>
      <c r="X40" s="238">
        <v>2</v>
      </c>
      <c r="Y40" s="225">
        <v>94.2</v>
      </c>
      <c r="Z40" s="226">
        <v>2</v>
      </c>
      <c r="AA40" s="267">
        <v>95.26</v>
      </c>
      <c r="AB40" s="73">
        <v>14</v>
      </c>
      <c r="AC40" s="51">
        <v>127.41</v>
      </c>
      <c r="AD40" s="367" t="s">
        <v>295</v>
      </c>
      <c r="AE40" s="368">
        <v>72.19</v>
      </c>
      <c r="AF40" s="50">
        <v>4</v>
      </c>
      <c r="AG40" s="130">
        <v>144.22</v>
      </c>
      <c r="AH40" s="135">
        <v>2</v>
      </c>
      <c r="AI40" s="230">
        <v>92.63</v>
      </c>
      <c r="AJ40" s="140">
        <v>3</v>
      </c>
      <c r="AK40" s="231">
        <v>92.95</v>
      </c>
      <c r="AL40" s="114">
        <f>AG40+AC40+U40+Q40+O40+M40+K40+G40</f>
        <v>1068.75</v>
      </c>
      <c r="AP40" s="264"/>
    </row>
    <row r="41" spans="1:42" ht="16.5">
      <c r="A41" s="412">
        <v>2</v>
      </c>
      <c r="B41" s="407" t="s">
        <v>37</v>
      </c>
      <c r="C41" s="416" t="s">
        <v>135</v>
      </c>
      <c r="D41" s="409" t="s">
        <v>33</v>
      </c>
      <c r="E41" s="410">
        <v>2002</v>
      </c>
      <c r="F41" s="136">
        <v>3</v>
      </c>
      <c r="G41" s="44">
        <v>137.05</v>
      </c>
      <c r="H41" s="42">
        <v>3</v>
      </c>
      <c r="I41" s="44">
        <v>139.51</v>
      </c>
      <c r="J41" s="36">
        <v>6</v>
      </c>
      <c r="K41" s="76">
        <v>126.27</v>
      </c>
      <c r="L41" s="65">
        <v>5</v>
      </c>
      <c r="M41" s="44">
        <v>135.78</v>
      </c>
      <c r="N41" s="36">
        <v>4</v>
      </c>
      <c r="O41" s="44">
        <v>135.04</v>
      </c>
      <c r="P41" s="36">
        <v>5</v>
      </c>
      <c r="Q41" s="79">
        <v>129.68</v>
      </c>
      <c r="R41" s="142">
        <v>17</v>
      </c>
      <c r="S41" s="34">
        <v>87.88</v>
      </c>
      <c r="T41" s="37">
        <v>9</v>
      </c>
      <c r="U41" s="34">
        <v>95.2</v>
      </c>
      <c r="V41" s="42">
        <v>2</v>
      </c>
      <c r="W41" s="81">
        <v>57.37</v>
      </c>
      <c r="X41" s="142">
        <v>4</v>
      </c>
      <c r="Y41" s="209">
        <v>90.35</v>
      </c>
      <c r="Z41" s="36">
        <v>4</v>
      </c>
      <c r="AA41" s="268">
        <v>91.47</v>
      </c>
      <c r="AB41" s="75">
        <v>11</v>
      </c>
      <c r="AC41" s="44">
        <v>130.53</v>
      </c>
      <c r="AD41" s="365" t="s">
        <v>295</v>
      </c>
      <c r="AE41" s="366">
        <v>72.19</v>
      </c>
      <c r="AF41" s="37">
        <v>11</v>
      </c>
      <c r="AG41" s="79">
        <v>133.55</v>
      </c>
      <c r="AH41" s="158"/>
      <c r="AI41" s="16"/>
      <c r="AJ41" s="129"/>
      <c r="AK41" s="95"/>
      <c r="AL41" s="115">
        <f>AG41+AC41+Q41+O41+M41+K41+I41+G41</f>
        <v>1067.41</v>
      </c>
      <c r="AP41" s="264"/>
    </row>
    <row r="42" spans="1:42" ht="16.5">
      <c r="A42" s="412">
        <v>3</v>
      </c>
      <c r="B42" s="407" t="s">
        <v>34</v>
      </c>
      <c r="C42" s="416" t="s">
        <v>132</v>
      </c>
      <c r="D42" s="409" t="s">
        <v>33</v>
      </c>
      <c r="E42" s="410">
        <v>2001</v>
      </c>
      <c r="F42" s="75">
        <v>6</v>
      </c>
      <c r="G42" s="44">
        <v>128.13</v>
      </c>
      <c r="H42" s="36" t="s">
        <v>29</v>
      </c>
      <c r="I42" s="34">
        <v>0</v>
      </c>
      <c r="J42" s="197">
        <v>2</v>
      </c>
      <c r="K42" s="76">
        <v>140.3</v>
      </c>
      <c r="L42" s="138">
        <v>1</v>
      </c>
      <c r="M42" s="44">
        <v>150</v>
      </c>
      <c r="N42" s="197">
        <v>2</v>
      </c>
      <c r="O42" s="44">
        <v>148.37</v>
      </c>
      <c r="P42" s="36" t="s">
        <v>29</v>
      </c>
      <c r="Q42" s="81">
        <v>0</v>
      </c>
      <c r="R42" s="146"/>
      <c r="S42" s="34"/>
      <c r="T42" s="34"/>
      <c r="U42" s="34"/>
      <c r="V42" s="34"/>
      <c r="W42" s="81"/>
      <c r="X42" s="143">
        <v>1</v>
      </c>
      <c r="Y42" s="213">
        <v>100</v>
      </c>
      <c r="Z42" s="197">
        <v>1</v>
      </c>
      <c r="AA42" s="270">
        <v>100</v>
      </c>
      <c r="AB42" s="136">
        <v>3</v>
      </c>
      <c r="AC42" s="44">
        <v>140.95</v>
      </c>
      <c r="AD42" s="134">
        <v>2</v>
      </c>
      <c r="AE42" s="366">
        <v>74.1</v>
      </c>
      <c r="AF42" s="134">
        <v>3</v>
      </c>
      <c r="AG42" s="79">
        <v>147.55</v>
      </c>
      <c r="AH42" s="136">
        <v>1</v>
      </c>
      <c r="AI42" s="209">
        <v>100</v>
      </c>
      <c r="AJ42" s="134">
        <v>1</v>
      </c>
      <c r="AK42" s="218">
        <v>100</v>
      </c>
      <c r="AL42" s="115">
        <f>AG42+AC42+AA42+Y42+O42+M42+K42+G42</f>
        <v>1055.3000000000002</v>
      </c>
      <c r="AP42" s="264"/>
    </row>
    <row r="43" spans="1:42" ht="16.5">
      <c r="A43" s="468">
        <v>4</v>
      </c>
      <c r="B43" s="58" t="s">
        <v>45</v>
      </c>
      <c r="C43" s="64" t="s">
        <v>133</v>
      </c>
      <c r="D43" s="66" t="s">
        <v>33</v>
      </c>
      <c r="E43" s="69">
        <v>2002</v>
      </c>
      <c r="F43" s="75">
        <v>14</v>
      </c>
      <c r="G43" s="44">
        <v>124.3</v>
      </c>
      <c r="H43" s="36">
        <v>9</v>
      </c>
      <c r="I43" s="44">
        <v>127.46</v>
      </c>
      <c r="J43" s="36">
        <v>31</v>
      </c>
      <c r="K43" s="77">
        <v>67.68</v>
      </c>
      <c r="L43" s="65">
        <v>17</v>
      </c>
      <c r="M43" s="44">
        <v>111.82</v>
      </c>
      <c r="N43" s="36">
        <v>12</v>
      </c>
      <c r="O43" s="44">
        <v>117.36</v>
      </c>
      <c r="P43" s="36">
        <v>9</v>
      </c>
      <c r="Q43" s="79">
        <v>121.85</v>
      </c>
      <c r="R43" s="142">
        <v>12</v>
      </c>
      <c r="S43" s="34">
        <v>92.92</v>
      </c>
      <c r="T43" s="37">
        <v>5</v>
      </c>
      <c r="U43" s="44">
        <v>102.83</v>
      </c>
      <c r="V43" s="280">
        <v>1</v>
      </c>
      <c r="W43" s="81">
        <v>60</v>
      </c>
      <c r="X43" s="145"/>
      <c r="Y43" s="117"/>
      <c r="Z43" s="36">
        <v>7</v>
      </c>
      <c r="AA43" s="268">
        <v>89.45</v>
      </c>
      <c r="AB43" s="75">
        <v>7</v>
      </c>
      <c r="AC43" s="44">
        <v>131.84</v>
      </c>
      <c r="AD43" s="134">
        <v>2</v>
      </c>
      <c r="AE43" s="366">
        <v>74.1</v>
      </c>
      <c r="AF43" s="37">
        <v>6</v>
      </c>
      <c r="AG43" s="79">
        <v>137.92</v>
      </c>
      <c r="AH43" s="145"/>
      <c r="AI43" s="117"/>
      <c r="AJ43" s="129"/>
      <c r="AK43" s="95"/>
      <c r="AL43" s="115">
        <f>AG43+AC43+U43+Q43+O43+M43+I43+G43</f>
        <v>975.3799999999999</v>
      </c>
      <c r="AP43" s="264"/>
    </row>
    <row r="44" spans="1:42" ht="16.5">
      <c r="A44" s="56">
        <v>5</v>
      </c>
      <c r="B44" s="84" t="s">
        <v>38</v>
      </c>
      <c r="C44" s="64" t="s">
        <v>144</v>
      </c>
      <c r="D44" s="66" t="s">
        <v>33</v>
      </c>
      <c r="E44" s="69">
        <v>2003</v>
      </c>
      <c r="F44" s="75">
        <v>25</v>
      </c>
      <c r="G44" s="44">
        <v>113.79</v>
      </c>
      <c r="H44" s="36">
        <v>7</v>
      </c>
      <c r="I44" s="44">
        <v>129.01</v>
      </c>
      <c r="J44" s="36">
        <v>8</v>
      </c>
      <c r="K44" s="76">
        <v>120.7</v>
      </c>
      <c r="L44" s="65">
        <v>6</v>
      </c>
      <c r="M44" s="44">
        <v>130.32</v>
      </c>
      <c r="N44" s="36">
        <v>30</v>
      </c>
      <c r="O44" s="34">
        <v>77.65</v>
      </c>
      <c r="P44" s="36" t="s">
        <v>29</v>
      </c>
      <c r="Q44" s="81">
        <v>0</v>
      </c>
      <c r="R44" s="143">
        <v>3</v>
      </c>
      <c r="S44" s="44">
        <v>112.27</v>
      </c>
      <c r="T44" s="37" t="s">
        <v>29</v>
      </c>
      <c r="U44" s="34">
        <v>0</v>
      </c>
      <c r="V44" s="42">
        <v>1</v>
      </c>
      <c r="W44" s="81">
        <v>60</v>
      </c>
      <c r="X44" s="142">
        <v>7</v>
      </c>
      <c r="Y44" s="209">
        <v>85.5</v>
      </c>
      <c r="Z44" s="36">
        <v>8</v>
      </c>
      <c r="AA44" s="268">
        <v>82.23</v>
      </c>
      <c r="AB44" s="75">
        <v>9</v>
      </c>
      <c r="AC44" s="44">
        <v>131.51</v>
      </c>
      <c r="AD44" s="134">
        <v>2</v>
      </c>
      <c r="AE44" s="366">
        <v>74.1</v>
      </c>
      <c r="AF44" s="37">
        <v>10</v>
      </c>
      <c r="AG44" s="79">
        <v>134.42</v>
      </c>
      <c r="AH44" s="75">
        <v>6</v>
      </c>
      <c r="AI44" s="209">
        <v>84.96</v>
      </c>
      <c r="AJ44" s="37">
        <v>6</v>
      </c>
      <c r="AK44" s="220">
        <v>87.53</v>
      </c>
      <c r="AL44" s="115">
        <f>AK44+AG44+AC44+S44+M44+K44+I44+G44</f>
        <v>959.55</v>
      </c>
      <c r="AP44" s="264"/>
    </row>
    <row r="45" spans="1:42" ht="16.5">
      <c r="A45" s="56">
        <v>6</v>
      </c>
      <c r="B45" s="58" t="s">
        <v>39</v>
      </c>
      <c r="C45" s="64" t="s">
        <v>147</v>
      </c>
      <c r="D45" s="66" t="s">
        <v>33</v>
      </c>
      <c r="E45" s="69">
        <v>2001</v>
      </c>
      <c r="F45" s="75">
        <f>14</f>
        <v>14</v>
      </c>
      <c r="G45" s="44">
        <v>124.3</v>
      </c>
      <c r="H45" s="36">
        <v>8</v>
      </c>
      <c r="I45" s="44">
        <v>128.74</v>
      </c>
      <c r="J45" s="36">
        <v>11</v>
      </c>
      <c r="K45" s="76">
        <v>117.4</v>
      </c>
      <c r="L45" s="65">
        <v>14</v>
      </c>
      <c r="M45" s="44">
        <v>118.25</v>
      </c>
      <c r="N45" s="36">
        <v>9</v>
      </c>
      <c r="O45" s="44">
        <v>121.37</v>
      </c>
      <c r="P45" s="36">
        <v>19</v>
      </c>
      <c r="Q45" s="81">
        <v>107.5</v>
      </c>
      <c r="R45" s="142">
        <v>19</v>
      </c>
      <c r="S45" s="34">
        <v>83.99</v>
      </c>
      <c r="T45" s="134">
        <v>3</v>
      </c>
      <c r="U45" s="44">
        <v>109.67</v>
      </c>
      <c r="V45" s="36">
        <v>4</v>
      </c>
      <c r="W45" s="81">
        <v>46.9</v>
      </c>
      <c r="X45" s="142">
        <v>6</v>
      </c>
      <c r="Y45" s="209">
        <v>87.24</v>
      </c>
      <c r="Z45" s="36">
        <v>6</v>
      </c>
      <c r="AA45" s="268">
        <v>89.81</v>
      </c>
      <c r="AB45" s="75">
        <v>24</v>
      </c>
      <c r="AC45" s="44">
        <v>111.59</v>
      </c>
      <c r="AD45" s="37" t="s">
        <v>295</v>
      </c>
      <c r="AE45" s="366">
        <v>66.8</v>
      </c>
      <c r="AF45" s="37">
        <v>32</v>
      </c>
      <c r="AG45" s="79">
        <v>115.52</v>
      </c>
      <c r="AH45" s="136">
        <v>3</v>
      </c>
      <c r="AI45" s="209">
        <v>90.4</v>
      </c>
      <c r="AJ45" s="37">
        <v>4</v>
      </c>
      <c r="AK45" s="218">
        <v>91.54</v>
      </c>
      <c r="AL45" s="115">
        <f>AG45+AC45+U45+O45+M45+K45+I45+G45</f>
        <v>946.84</v>
      </c>
      <c r="AP45" s="264"/>
    </row>
    <row r="46" spans="1:42" ht="16.5">
      <c r="A46" s="56">
        <v>7</v>
      </c>
      <c r="B46" s="60" t="s">
        <v>24</v>
      </c>
      <c r="C46" s="62" t="s">
        <v>135</v>
      </c>
      <c r="D46" s="66" t="s">
        <v>9</v>
      </c>
      <c r="E46" s="69">
        <v>2003</v>
      </c>
      <c r="F46" s="100"/>
      <c r="G46" s="15"/>
      <c r="H46" s="19"/>
      <c r="I46" s="18"/>
      <c r="J46" s="17"/>
      <c r="K46" s="102"/>
      <c r="L46" s="65">
        <v>28</v>
      </c>
      <c r="M46" s="44">
        <v>93.9</v>
      </c>
      <c r="N46" s="36">
        <v>13</v>
      </c>
      <c r="O46" s="44">
        <v>115.93</v>
      </c>
      <c r="P46" s="36">
        <v>25</v>
      </c>
      <c r="Q46" s="79">
        <v>91.05</v>
      </c>
      <c r="R46" s="142">
        <v>9</v>
      </c>
      <c r="S46" s="44">
        <v>97.09</v>
      </c>
      <c r="T46" s="37">
        <v>7</v>
      </c>
      <c r="U46" s="44">
        <v>102.11</v>
      </c>
      <c r="V46" s="280">
        <v>2</v>
      </c>
      <c r="W46" s="81">
        <v>57.37</v>
      </c>
      <c r="X46" s="142">
        <v>8</v>
      </c>
      <c r="Y46" s="209">
        <v>85.13</v>
      </c>
      <c r="Z46" s="36">
        <v>15</v>
      </c>
      <c r="AA46" s="268">
        <v>59.36</v>
      </c>
      <c r="AB46" s="75">
        <v>15</v>
      </c>
      <c r="AC46" s="44">
        <v>125.33</v>
      </c>
      <c r="AD46" s="365" t="s">
        <v>295</v>
      </c>
      <c r="AE46" s="366">
        <v>72.19</v>
      </c>
      <c r="AF46" s="37">
        <v>12</v>
      </c>
      <c r="AG46" s="79">
        <v>132.85</v>
      </c>
      <c r="AH46" s="75">
        <v>5</v>
      </c>
      <c r="AI46" s="209">
        <v>85.31</v>
      </c>
      <c r="AJ46" s="134">
        <v>2</v>
      </c>
      <c r="AK46" s="220">
        <v>98.16</v>
      </c>
      <c r="AL46" s="115">
        <f>AK46+AG46+AC46+U46+S46+Q46+O46+M46</f>
        <v>856.42</v>
      </c>
      <c r="AP46" s="264"/>
    </row>
    <row r="47" spans="1:42" ht="16.5">
      <c r="A47" s="56">
        <v>8</v>
      </c>
      <c r="B47" s="60" t="s">
        <v>42</v>
      </c>
      <c r="C47" s="64" t="s">
        <v>132</v>
      </c>
      <c r="D47" s="66" t="s">
        <v>33</v>
      </c>
      <c r="E47" s="69">
        <v>2003</v>
      </c>
      <c r="F47" s="75">
        <v>22</v>
      </c>
      <c r="G47" s="44">
        <v>117.49</v>
      </c>
      <c r="H47" s="36">
        <v>28</v>
      </c>
      <c r="I47" s="44">
        <v>104.47</v>
      </c>
      <c r="J47" s="36">
        <v>20</v>
      </c>
      <c r="K47" s="76">
        <v>103.37</v>
      </c>
      <c r="L47" s="65">
        <v>29</v>
      </c>
      <c r="M47" s="34">
        <v>91.17</v>
      </c>
      <c r="N47" s="36">
        <v>23</v>
      </c>
      <c r="O47" s="44">
        <v>94.04</v>
      </c>
      <c r="P47" s="36">
        <v>32</v>
      </c>
      <c r="Q47" s="81">
        <v>82.14</v>
      </c>
      <c r="R47" s="142">
        <v>5</v>
      </c>
      <c r="S47" s="44">
        <v>100.11</v>
      </c>
      <c r="T47" s="37">
        <v>4</v>
      </c>
      <c r="U47" s="44">
        <v>106.46</v>
      </c>
      <c r="V47" s="42">
        <v>2</v>
      </c>
      <c r="W47" s="81">
        <v>57.37</v>
      </c>
      <c r="X47" s="142">
        <v>11</v>
      </c>
      <c r="Y47" s="209">
        <v>67.79</v>
      </c>
      <c r="Z47" s="36">
        <v>12</v>
      </c>
      <c r="AA47" s="268">
        <v>77.13</v>
      </c>
      <c r="AB47" s="75">
        <v>31</v>
      </c>
      <c r="AC47" s="44">
        <v>106.58</v>
      </c>
      <c r="AD47" s="365" t="s">
        <v>295</v>
      </c>
      <c r="AE47" s="366">
        <v>66.8</v>
      </c>
      <c r="AF47" s="37">
        <v>36</v>
      </c>
      <c r="AG47" s="79">
        <v>106.77</v>
      </c>
      <c r="AH47" s="75">
        <v>7</v>
      </c>
      <c r="AI47" s="209">
        <v>81.98</v>
      </c>
      <c r="AJ47" s="37" t="s">
        <v>29</v>
      </c>
      <c r="AK47" s="218">
        <v>0</v>
      </c>
      <c r="AL47" s="115">
        <f>AG47+AC47+U47+S47+O47+K47+I47+G47</f>
        <v>839.2900000000001</v>
      </c>
      <c r="AP47" s="264"/>
    </row>
    <row r="48" spans="1:42" ht="16.5">
      <c r="A48" s="56">
        <v>9</v>
      </c>
      <c r="B48" s="58" t="s">
        <v>43</v>
      </c>
      <c r="C48" s="64" t="s">
        <v>147</v>
      </c>
      <c r="D48" s="66" t="s">
        <v>33</v>
      </c>
      <c r="E48" s="69">
        <v>2001</v>
      </c>
      <c r="F48" s="75">
        <v>32</v>
      </c>
      <c r="G48" s="44">
        <v>100.84</v>
      </c>
      <c r="H48" s="36">
        <v>23</v>
      </c>
      <c r="I48" s="44">
        <v>114.23</v>
      </c>
      <c r="J48" s="36">
        <v>22</v>
      </c>
      <c r="K48" s="76">
        <v>101.93</v>
      </c>
      <c r="L48" s="65">
        <v>20</v>
      </c>
      <c r="M48" s="44">
        <v>106.95</v>
      </c>
      <c r="N48" s="36">
        <v>27</v>
      </c>
      <c r="O48" s="34">
        <v>88.4</v>
      </c>
      <c r="P48" s="36">
        <v>22</v>
      </c>
      <c r="Q48" s="79">
        <v>99.59</v>
      </c>
      <c r="R48" s="142">
        <v>28</v>
      </c>
      <c r="S48" s="34">
        <v>66.18</v>
      </c>
      <c r="T48" s="37">
        <v>8</v>
      </c>
      <c r="U48" s="44">
        <v>100.62</v>
      </c>
      <c r="V48" s="36">
        <v>4</v>
      </c>
      <c r="W48" s="81">
        <v>46.9</v>
      </c>
      <c r="X48" s="142">
        <v>5</v>
      </c>
      <c r="Y48" s="209">
        <v>88.19</v>
      </c>
      <c r="Z48" s="197">
        <v>3</v>
      </c>
      <c r="AA48" s="270">
        <v>91.94</v>
      </c>
      <c r="AB48" s="75">
        <v>44</v>
      </c>
      <c r="AC48" s="34">
        <v>90.95</v>
      </c>
      <c r="AD48" s="365" t="s">
        <v>29</v>
      </c>
      <c r="AE48" s="366">
        <v>0</v>
      </c>
      <c r="AF48" s="37">
        <v>26</v>
      </c>
      <c r="AG48" s="79">
        <v>119.37</v>
      </c>
      <c r="AH48" s="75">
        <v>12</v>
      </c>
      <c r="AI48" s="209">
        <v>60.56</v>
      </c>
      <c r="AJ48" s="37">
        <v>7</v>
      </c>
      <c r="AK48" s="218">
        <v>86.88</v>
      </c>
      <c r="AL48" s="115">
        <f>AG48+AA48+U48+Q48+M48+K48+I48+G48</f>
        <v>835.4700000000001</v>
      </c>
      <c r="AP48" s="264"/>
    </row>
    <row r="49" spans="1:42" ht="15.75">
      <c r="A49" s="469">
        <v>10</v>
      </c>
      <c r="B49" s="84" t="s">
        <v>46</v>
      </c>
      <c r="C49" s="64" t="s">
        <v>144</v>
      </c>
      <c r="D49" s="66" t="s">
        <v>33</v>
      </c>
      <c r="E49" s="69">
        <v>2003</v>
      </c>
      <c r="F49" s="75">
        <v>24</v>
      </c>
      <c r="G49" s="44">
        <v>114.25</v>
      </c>
      <c r="H49" s="36">
        <v>17</v>
      </c>
      <c r="I49" s="44">
        <v>118.43</v>
      </c>
      <c r="J49" s="36">
        <v>35</v>
      </c>
      <c r="K49" s="77">
        <v>42.92</v>
      </c>
      <c r="L49" s="65">
        <v>8</v>
      </c>
      <c r="M49" s="44">
        <v>124.68</v>
      </c>
      <c r="N49" s="36">
        <v>25</v>
      </c>
      <c r="O49" s="44">
        <v>93.02</v>
      </c>
      <c r="P49" s="36">
        <v>13</v>
      </c>
      <c r="Q49" s="79">
        <v>119.21</v>
      </c>
      <c r="R49" s="142">
        <v>4</v>
      </c>
      <c r="S49" s="44">
        <v>100.72</v>
      </c>
      <c r="T49" s="37">
        <v>18</v>
      </c>
      <c r="U49" s="34">
        <v>68.05</v>
      </c>
      <c r="V49" s="160" t="s">
        <v>295</v>
      </c>
      <c r="W49" s="176">
        <v>0</v>
      </c>
      <c r="X49" s="142">
        <v>9</v>
      </c>
      <c r="Y49" s="213">
        <v>79.65</v>
      </c>
      <c r="Z49" s="36">
        <v>9</v>
      </c>
      <c r="AA49" s="270">
        <v>80.81</v>
      </c>
      <c r="AB49" s="354"/>
      <c r="AC49" s="209"/>
      <c r="AD49" s="209"/>
      <c r="AE49" s="209"/>
      <c r="AF49" s="209"/>
      <c r="AG49" s="268"/>
      <c r="AH49" s="75">
        <v>9</v>
      </c>
      <c r="AI49" s="209">
        <v>70.98</v>
      </c>
      <c r="AJ49" s="37">
        <v>9</v>
      </c>
      <c r="AK49" s="218">
        <v>74.84</v>
      </c>
      <c r="AL49" s="115">
        <f>AA49+Y49+S49+Q49+O49+M49+I49+G49</f>
        <v>830.77</v>
      </c>
      <c r="AP49" s="264"/>
    </row>
    <row r="50" spans="1:42" ht="15.75">
      <c r="A50" s="469">
        <v>11</v>
      </c>
      <c r="B50" s="84" t="s">
        <v>44</v>
      </c>
      <c r="C50" s="64" t="s">
        <v>133</v>
      </c>
      <c r="D50" s="66" t="s">
        <v>9</v>
      </c>
      <c r="E50" s="69">
        <v>2003</v>
      </c>
      <c r="F50" s="75">
        <v>28</v>
      </c>
      <c r="G50" s="44">
        <v>105.99</v>
      </c>
      <c r="H50" s="36">
        <v>42</v>
      </c>
      <c r="I50" s="34">
        <v>42.79</v>
      </c>
      <c r="J50" s="36">
        <v>25</v>
      </c>
      <c r="K50" s="76">
        <v>92.43</v>
      </c>
      <c r="L50" s="65">
        <v>16</v>
      </c>
      <c r="M50" s="44">
        <v>113.38</v>
      </c>
      <c r="N50" s="36">
        <v>22</v>
      </c>
      <c r="O50" s="44">
        <v>94.24</v>
      </c>
      <c r="P50" s="36">
        <v>16</v>
      </c>
      <c r="Q50" s="79">
        <v>114.32</v>
      </c>
      <c r="R50" s="144"/>
      <c r="S50" s="118"/>
      <c r="T50" s="118"/>
      <c r="U50" s="118"/>
      <c r="V50" s="118"/>
      <c r="W50" s="155"/>
      <c r="X50" s="142">
        <v>14</v>
      </c>
      <c r="Y50" s="209">
        <v>46.55</v>
      </c>
      <c r="Z50" s="36">
        <v>11</v>
      </c>
      <c r="AA50" s="270">
        <v>78.2</v>
      </c>
      <c r="AB50" s="75">
        <v>42</v>
      </c>
      <c r="AC50" s="44">
        <v>94.92</v>
      </c>
      <c r="AD50" s="365" t="s">
        <v>295</v>
      </c>
      <c r="AE50" s="366">
        <v>66.8</v>
      </c>
      <c r="AF50" s="37">
        <v>46</v>
      </c>
      <c r="AG50" s="79">
        <v>94.52</v>
      </c>
      <c r="AH50" s="75">
        <v>11</v>
      </c>
      <c r="AI50" s="209">
        <v>65.71</v>
      </c>
      <c r="AJ50" s="37">
        <v>11</v>
      </c>
      <c r="AK50" s="218">
        <v>68.33</v>
      </c>
      <c r="AL50" s="115">
        <f>AG50+AC50+AA50+Q50+O50+M50+K50+G50</f>
        <v>788</v>
      </c>
      <c r="AP50" s="264"/>
    </row>
    <row r="51" spans="1:42" ht="15.75">
      <c r="A51" s="469">
        <v>12</v>
      </c>
      <c r="B51" s="58" t="s">
        <v>154</v>
      </c>
      <c r="C51" s="64" t="s">
        <v>147</v>
      </c>
      <c r="D51" s="66" t="s">
        <v>33</v>
      </c>
      <c r="E51" s="69">
        <v>2001</v>
      </c>
      <c r="F51" s="94"/>
      <c r="G51" s="16"/>
      <c r="H51" s="15"/>
      <c r="I51" s="31"/>
      <c r="J51" s="14"/>
      <c r="K51" s="95"/>
      <c r="L51" s="57"/>
      <c r="M51" s="35"/>
      <c r="N51" s="35"/>
      <c r="O51" s="35"/>
      <c r="P51" s="35"/>
      <c r="Q51" s="80"/>
      <c r="R51" s="142">
        <v>10</v>
      </c>
      <c r="S51" s="44">
        <v>96.48</v>
      </c>
      <c r="T51" s="134">
        <v>2</v>
      </c>
      <c r="U51" s="44">
        <v>113.09</v>
      </c>
      <c r="V51" s="36">
        <v>4</v>
      </c>
      <c r="W51" s="132">
        <v>46.9</v>
      </c>
      <c r="X51" s="143">
        <v>3</v>
      </c>
      <c r="Y51" s="213">
        <v>91.78</v>
      </c>
      <c r="Z51" s="36">
        <v>5</v>
      </c>
      <c r="AA51" s="270">
        <v>89.93</v>
      </c>
      <c r="AB51" s="75">
        <v>43</v>
      </c>
      <c r="AC51" s="44">
        <v>94.01</v>
      </c>
      <c r="AD51" s="365" t="s">
        <v>29</v>
      </c>
      <c r="AE51" s="366">
        <v>0</v>
      </c>
      <c r="AF51" s="37">
        <v>27</v>
      </c>
      <c r="AG51" s="79">
        <v>117.44</v>
      </c>
      <c r="AH51" s="75">
        <v>4</v>
      </c>
      <c r="AI51" s="213">
        <v>85.78</v>
      </c>
      <c r="AJ51" s="37">
        <v>5</v>
      </c>
      <c r="AK51" s="220">
        <v>89.91</v>
      </c>
      <c r="AL51" s="115">
        <f>AK51+AI51+AG51+AC51+AA51+Y51+U51+S51</f>
        <v>778.4200000000001</v>
      </c>
      <c r="AP51" s="264"/>
    </row>
    <row r="52" spans="1:42" ht="15.75">
      <c r="A52" s="469">
        <v>13</v>
      </c>
      <c r="B52" s="60" t="s">
        <v>47</v>
      </c>
      <c r="C52" s="64" t="s">
        <v>132</v>
      </c>
      <c r="D52" s="66" t="s">
        <v>9</v>
      </c>
      <c r="E52" s="69">
        <v>2003</v>
      </c>
      <c r="F52" s="75">
        <v>44</v>
      </c>
      <c r="G52" s="44">
        <v>55.9</v>
      </c>
      <c r="H52" s="36">
        <v>29</v>
      </c>
      <c r="I52" s="44">
        <v>103.47</v>
      </c>
      <c r="J52" s="36">
        <v>36</v>
      </c>
      <c r="K52" s="77">
        <v>36.52</v>
      </c>
      <c r="L52" s="65">
        <v>33</v>
      </c>
      <c r="M52" s="44">
        <v>76.36</v>
      </c>
      <c r="N52" s="36">
        <v>28</v>
      </c>
      <c r="O52" s="44">
        <v>85.4</v>
      </c>
      <c r="P52" s="36">
        <v>27</v>
      </c>
      <c r="Q52" s="79">
        <v>88.5</v>
      </c>
      <c r="R52" s="142">
        <v>13</v>
      </c>
      <c r="S52" s="44">
        <v>92.65</v>
      </c>
      <c r="T52" s="37">
        <v>13</v>
      </c>
      <c r="U52" s="44">
        <v>87.22</v>
      </c>
      <c r="V52" s="36">
        <v>8</v>
      </c>
      <c r="W52" s="81">
        <v>30.71</v>
      </c>
      <c r="X52" s="142">
        <v>13</v>
      </c>
      <c r="Y52" s="209">
        <v>53.93</v>
      </c>
      <c r="Z52" s="36">
        <v>13</v>
      </c>
      <c r="AA52" s="270">
        <v>67.65</v>
      </c>
      <c r="AB52" s="354"/>
      <c r="AC52" s="209"/>
      <c r="AD52" s="369"/>
      <c r="AE52" s="209"/>
      <c r="AF52" s="209"/>
      <c r="AG52" s="268"/>
      <c r="AH52" s="158"/>
      <c r="AI52" s="16"/>
      <c r="AJ52" s="129"/>
      <c r="AK52" s="95"/>
      <c r="AL52" s="115">
        <f>AA52+U52+S52+Q52+O52+M52+I52+G52</f>
        <v>657.15</v>
      </c>
      <c r="AP52" s="264"/>
    </row>
    <row r="53" spans="1:42" ht="15.75">
      <c r="A53" s="469">
        <v>14</v>
      </c>
      <c r="B53" s="58" t="s">
        <v>49</v>
      </c>
      <c r="C53" s="64" t="s">
        <v>142</v>
      </c>
      <c r="D53" s="66" t="s">
        <v>9</v>
      </c>
      <c r="E53" s="69">
        <v>2002</v>
      </c>
      <c r="F53" s="75">
        <v>34</v>
      </c>
      <c r="G53" s="44">
        <v>85.64</v>
      </c>
      <c r="H53" s="36">
        <v>41</v>
      </c>
      <c r="I53" s="34">
        <v>55.75</v>
      </c>
      <c r="J53" s="36">
        <v>39</v>
      </c>
      <c r="K53" s="77">
        <v>0</v>
      </c>
      <c r="L53" s="65">
        <v>34</v>
      </c>
      <c r="M53" s="44">
        <v>73.25</v>
      </c>
      <c r="N53" s="36">
        <v>21</v>
      </c>
      <c r="O53" s="44">
        <v>94.85</v>
      </c>
      <c r="P53" s="36">
        <v>29</v>
      </c>
      <c r="Q53" s="79">
        <v>86.63</v>
      </c>
      <c r="R53" s="142">
        <v>29</v>
      </c>
      <c r="S53" s="44">
        <v>60.07</v>
      </c>
      <c r="T53" s="37">
        <v>14</v>
      </c>
      <c r="U53" s="44">
        <v>84.8</v>
      </c>
      <c r="V53" s="36">
        <v>8</v>
      </c>
      <c r="W53" s="81">
        <v>30.71</v>
      </c>
      <c r="X53" s="142">
        <v>12</v>
      </c>
      <c r="Y53" s="209">
        <v>55.09</v>
      </c>
      <c r="Z53" s="36" t="s">
        <v>29</v>
      </c>
      <c r="AA53" s="268">
        <v>0</v>
      </c>
      <c r="AB53" s="355"/>
      <c r="AC53" s="16"/>
      <c r="AD53" s="370"/>
      <c r="AE53" s="16"/>
      <c r="AF53" s="16"/>
      <c r="AG53" s="269"/>
      <c r="AH53" s="75">
        <v>8</v>
      </c>
      <c r="AI53" s="213">
        <v>71.62</v>
      </c>
      <c r="AJ53" s="37">
        <v>8</v>
      </c>
      <c r="AK53" s="220">
        <v>82.43</v>
      </c>
      <c r="AL53" s="115">
        <f>AK53+AI53+U53+S53+Q53+O53+M53+G53</f>
        <v>639.29</v>
      </c>
      <c r="AO53" s="4"/>
      <c r="AP53" s="264"/>
    </row>
    <row r="54" spans="1:42" ht="15.75">
      <c r="A54" s="469">
        <v>15</v>
      </c>
      <c r="B54" s="84" t="s">
        <v>51</v>
      </c>
      <c r="C54" s="64" t="s">
        <v>132</v>
      </c>
      <c r="D54" s="66" t="s">
        <v>9</v>
      </c>
      <c r="E54" s="69">
        <v>2002</v>
      </c>
      <c r="F54" s="75">
        <v>41</v>
      </c>
      <c r="G54" s="44">
        <v>67.4</v>
      </c>
      <c r="H54" s="36">
        <v>37</v>
      </c>
      <c r="I54" s="44">
        <v>84.03</v>
      </c>
      <c r="J54" s="37" t="s">
        <v>29</v>
      </c>
      <c r="K54" s="77">
        <v>0</v>
      </c>
      <c r="L54" s="65">
        <v>42</v>
      </c>
      <c r="M54" s="34">
        <v>0</v>
      </c>
      <c r="N54" s="36">
        <v>42</v>
      </c>
      <c r="O54" s="34">
        <v>0</v>
      </c>
      <c r="P54" s="36">
        <v>33</v>
      </c>
      <c r="Q54" s="79">
        <v>79.81</v>
      </c>
      <c r="R54" s="142">
        <v>26</v>
      </c>
      <c r="S54" s="44">
        <v>67.73</v>
      </c>
      <c r="T54" s="37">
        <v>24</v>
      </c>
      <c r="U54" s="34">
        <v>26.94</v>
      </c>
      <c r="V54" s="36">
        <v>8</v>
      </c>
      <c r="W54" s="132">
        <v>30.71</v>
      </c>
      <c r="X54" s="142">
        <v>15</v>
      </c>
      <c r="Y54" s="209">
        <v>35.53</v>
      </c>
      <c r="Z54" s="36">
        <v>14</v>
      </c>
      <c r="AA54" s="270">
        <v>63.98</v>
      </c>
      <c r="AB54" s="75">
        <v>51</v>
      </c>
      <c r="AC54" s="44">
        <v>72.72</v>
      </c>
      <c r="AD54" s="365" t="s">
        <v>29</v>
      </c>
      <c r="AE54" s="366">
        <v>0</v>
      </c>
      <c r="AF54" s="37">
        <v>61</v>
      </c>
      <c r="AG54" s="81">
        <v>9.8</v>
      </c>
      <c r="AH54" s="75">
        <v>10</v>
      </c>
      <c r="AI54" s="213">
        <v>67</v>
      </c>
      <c r="AJ54" s="37">
        <v>12</v>
      </c>
      <c r="AK54" s="220">
        <v>59.54</v>
      </c>
      <c r="AL54" s="115">
        <f>AK54+AI54+AC54+AA54+S54+Q54+I54+G54</f>
        <v>562.21</v>
      </c>
      <c r="AO54" s="4"/>
      <c r="AP54" s="264"/>
    </row>
    <row r="55" spans="1:38" ht="15.75">
      <c r="A55" s="469">
        <v>16</v>
      </c>
      <c r="B55" s="60" t="s">
        <v>444</v>
      </c>
      <c r="C55" s="64" t="s">
        <v>956</v>
      </c>
      <c r="D55" s="66" t="s">
        <v>9</v>
      </c>
      <c r="E55" s="69">
        <v>2001</v>
      </c>
      <c r="F55" s="96"/>
      <c r="G55" s="16"/>
      <c r="H55" s="19"/>
      <c r="I55" s="16"/>
      <c r="J55" s="19"/>
      <c r="K55" s="97"/>
      <c r="L55" s="57"/>
      <c r="M55" s="35"/>
      <c r="N55" s="35"/>
      <c r="O55" s="35"/>
      <c r="P55" s="35"/>
      <c r="Q55" s="80"/>
      <c r="R55" s="147"/>
      <c r="S55" s="35"/>
      <c r="T55" s="35"/>
      <c r="U55" s="35"/>
      <c r="V55" s="35"/>
      <c r="W55" s="80"/>
      <c r="X55" s="142">
        <v>10</v>
      </c>
      <c r="Y55" s="213">
        <v>76.96</v>
      </c>
      <c r="Z55" s="36">
        <v>10</v>
      </c>
      <c r="AA55" s="270">
        <v>78.67</v>
      </c>
      <c r="AB55" s="355"/>
      <c r="AC55" s="16"/>
      <c r="AD55" s="16"/>
      <c r="AE55" s="16"/>
      <c r="AF55" s="16"/>
      <c r="AG55" s="269"/>
      <c r="AH55" s="158"/>
      <c r="AI55" s="16"/>
      <c r="AJ55" s="129"/>
      <c r="AK55" s="95"/>
      <c r="AL55" s="115">
        <f>AA55+Y55</f>
        <v>155.63</v>
      </c>
    </row>
    <row r="56" spans="1:40" ht="15.75">
      <c r="A56" s="469">
        <v>17</v>
      </c>
      <c r="B56" s="60" t="s">
        <v>462</v>
      </c>
      <c r="C56" s="64" t="s">
        <v>144</v>
      </c>
      <c r="D56" s="66" t="s">
        <v>20</v>
      </c>
      <c r="E56" s="69">
        <v>2003</v>
      </c>
      <c r="F56" s="96"/>
      <c r="G56" s="16"/>
      <c r="H56" s="19"/>
      <c r="I56" s="16"/>
      <c r="J56" s="19"/>
      <c r="K56" s="97"/>
      <c r="L56" s="57"/>
      <c r="M56" s="35"/>
      <c r="N56" s="35"/>
      <c r="O56" s="35"/>
      <c r="P56" s="35"/>
      <c r="Q56" s="80"/>
      <c r="R56" s="147"/>
      <c r="S56" s="35"/>
      <c r="T56" s="35"/>
      <c r="U56" s="35"/>
      <c r="V56" s="35"/>
      <c r="W56" s="80"/>
      <c r="X56" s="142" t="s">
        <v>29</v>
      </c>
      <c r="Y56" s="209">
        <v>0</v>
      </c>
      <c r="Z56" s="36" t="s">
        <v>29</v>
      </c>
      <c r="AA56" s="268">
        <v>0</v>
      </c>
      <c r="AB56" s="354"/>
      <c r="AC56" s="209"/>
      <c r="AD56" s="209"/>
      <c r="AE56" s="209"/>
      <c r="AF56" s="209"/>
      <c r="AG56" s="268"/>
      <c r="AH56" s="75">
        <v>13</v>
      </c>
      <c r="AI56" s="213">
        <v>36.22</v>
      </c>
      <c r="AJ56" s="37">
        <v>10</v>
      </c>
      <c r="AK56" s="220">
        <v>72.13</v>
      </c>
      <c r="AL56" s="115">
        <f>AK56+AI56</f>
        <v>108.35</v>
      </c>
      <c r="AN56" s="5"/>
    </row>
    <row r="57" spans="1:40" ht="15.75">
      <c r="A57" s="470">
        <v>18</v>
      </c>
      <c r="B57" s="60" t="s">
        <v>457</v>
      </c>
      <c r="C57" s="190" t="s">
        <v>957</v>
      </c>
      <c r="D57" s="66" t="s">
        <v>20</v>
      </c>
      <c r="E57" s="69">
        <v>2002</v>
      </c>
      <c r="F57" s="191"/>
      <c r="G57" s="192"/>
      <c r="H57" s="193"/>
      <c r="I57" s="192"/>
      <c r="J57" s="193"/>
      <c r="K57" s="194"/>
      <c r="L57" s="184"/>
      <c r="M57" s="185"/>
      <c r="N57" s="185"/>
      <c r="O57" s="185"/>
      <c r="P57" s="185"/>
      <c r="Q57" s="186"/>
      <c r="R57" s="195"/>
      <c r="S57" s="185"/>
      <c r="T57" s="185"/>
      <c r="U57" s="185"/>
      <c r="V57" s="185"/>
      <c r="W57" s="186"/>
      <c r="X57" s="142">
        <v>16</v>
      </c>
      <c r="Y57" s="213">
        <v>21.98</v>
      </c>
      <c r="Z57" s="36">
        <v>16</v>
      </c>
      <c r="AA57" s="270">
        <v>47.87</v>
      </c>
      <c r="AB57" s="355"/>
      <c r="AC57" s="16"/>
      <c r="AD57" s="16"/>
      <c r="AE57" s="16"/>
      <c r="AF57" s="16"/>
      <c r="AG57" s="269"/>
      <c r="AH57" s="158"/>
      <c r="AI57" s="16"/>
      <c r="AJ57" s="129"/>
      <c r="AK57" s="95"/>
      <c r="AL57" s="128">
        <f>AA57+Y57</f>
        <v>69.85</v>
      </c>
      <c r="AN57" s="5"/>
    </row>
    <row r="58" spans="1:40" ht="15.75">
      <c r="A58" s="470">
        <v>19</v>
      </c>
      <c r="B58" s="58" t="s">
        <v>155</v>
      </c>
      <c r="C58" s="190" t="s">
        <v>133</v>
      </c>
      <c r="D58" s="66" t="s">
        <v>9</v>
      </c>
      <c r="E58" s="69">
        <v>2002</v>
      </c>
      <c r="F58" s="191"/>
      <c r="G58" s="192"/>
      <c r="H58" s="193"/>
      <c r="I58" s="192"/>
      <c r="J58" s="193"/>
      <c r="K58" s="194"/>
      <c r="L58" s="391"/>
      <c r="M58" s="185"/>
      <c r="N58" s="122">
        <v>38</v>
      </c>
      <c r="O58" s="126">
        <v>51.88</v>
      </c>
      <c r="P58" s="122">
        <v>41</v>
      </c>
      <c r="Q58" s="127">
        <v>59.02</v>
      </c>
      <c r="R58" s="195"/>
      <c r="S58" s="185"/>
      <c r="T58" s="185"/>
      <c r="U58" s="185"/>
      <c r="V58" s="185"/>
      <c r="W58" s="186"/>
      <c r="X58" s="142">
        <v>17</v>
      </c>
      <c r="Y58" s="213">
        <v>14.92</v>
      </c>
      <c r="Z58" s="36">
        <v>17</v>
      </c>
      <c r="AA58" s="270">
        <v>34.95</v>
      </c>
      <c r="AB58" s="355"/>
      <c r="AC58" s="16"/>
      <c r="AD58" s="16"/>
      <c r="AE58" s="16"/>
      <c r="AF58" s="16"/>
      <c r="AG58" s="269"/>
      <c r="AH58" s="158"/>
      <c r="AI58" s="16"/>
      <c r="AJ58" s="129"/>
      <c r="AK58" s="95"/>
      <c r="AL58" s="128">
        <f>AA58+Y58</f>
        <v>49.870000000000005</v>
      </c>
      <c r="AN58" s="5"/>
    </row>
    <row r="59" spans="1:40" ht="15.75">
      <c r="A59" s="470">
        <v>20</v>
      </c>
      <c r="B59" s="58" t="s">
        <v>156</v>
      </c>
      <c r="C59" s="190" t="s">
        <v>147</v>
      </c>
      <c r="D59" s="66" t="s">
        <v>33</v>
      </c>
      <c r="E59" s="69">
        <v>2001</v>
      </c>
      <c r="F59" s="191"/>
      <c r="G59" s="192"/>
      <c r="H59" s="193"/>
      <c r="I59" s="192"/>
      <c r="J59" s="193"/>
      <c r="K59" s="194"/>
      <c r="L59" s="184"/>
      <c r="M59" s="185"/>
      <c r="N59" s="185"/>
      <c r="O59" s="185"/>
      <c r="P59" s="185"/>
      <c r="Q59" s="186"/>
      <c r="R59" s="195"/>
      <c r="S59" s="185"/>
      <c r="T59" s="185"/>
      <c r="U59" s="185"/>
      <c r="V59" s="185"/>
      <c r="W59" s="186"/>
      <c r="X59" s="144"/>
      <c r="Y59" s="118"/>
      <c r="Z59" s="118"/>
      <c r="AA59" s="155"/>
      <c r="AB59" s="144"/>
      <c r="AC59" s="118"/>
      <c r="AD59" s="118"/>
      <c r="AE59" s="118"/>
      <c r="AF59" s="118"/>
      <c r="AG59" s="155"/>
      <c r="AH59" s="144"/>
      <c r="AI59" s="118"/>
      <c r="AJ59" s="118"/>
      <c r="AK59" s="219"/>
      <c r="AL59" s="128">
        <v>0</v>
      </c>
      <c r="AN59" s="5"/>
    </row>
    <row r="60" spans="1:38" ht="16.5" thickBot="1">
      <c r="A60" s="471">
        <v>21</v>
      </c>
      <c r="B60" s="98" t="s">
        <v>153</v>
      </c>
      <c r="C60" s="86" t="s">
        <v>152</v>
      </c>
      <c r="D60" s="208" t="s">
        <v>9</v>
      </c>
      <c r="E60" s="93">
        <v>2002</v>
      </c>
      <c r="F60" s="99"/>
      <c r="G60" s="101"/>
      <c r="H60" s="92"/>
      <c r="I60" s="101"/>
      <c r="J60" s="92"/>
      <c r="K60" s="105"/>
      <c r="L60" s="103"/>
      <c r="M60" s="54"/>
      <c r="N60" s="54"/>
      <c r="O60" s="54"/>
      <c r="P60" s="54"/>
      <c r="Q60" s="82"/>
      <c r="R60" s="78"/>
      <c r="S60" s="54"/>
      <c r="T60" s="54"/>
      <c r="U60" s="54"/>
      <c r="V60" s="54"/>
      <c r="W60" s="82"/>
      <c r="X60" s="222"/>
      <c r="Y60" s="223"/>
      <c r="Z60" s="223"/>
      <c r="AA60" s="357"/>
      <c r="AB60" s="222"/>
      <c r="AC60" s="223"/>
      <c r="AD60" s="223"/>
      <c r="AE60" s="223"/>
      <c r="AF60" s="223"/>
      <c r="AG60" s="357"/>
      <c r="AH60" s="222"/>
      <c r="AI60" s="223"/>
      <c r="AJ60" s="223"/>
      <c r="AK60" s="224"/>
      <c r="AL60" s="116">
        <v>0</v>
      </c>
    </row>
    <row r="61" spans="1:11" ht="15.75">
      <c r="A61" s="25"/>
      <c r="B61" s="30"/>
      <c r="C61" s="26"/>
      <c r="D61" s="25"/>
      <c r="E61" s="25"/>
      <c r="F61" s="28"/>
      <c r="G61" s="27"/>
      <c r="H61" s="29"/>
      <c r="I61" s="29"/>
      <c r="J61" s="28"/>
      <c r="K61" s="27"/>
    </row>
    <row r="62" spans="1:16" ht="30" customHeight="1" thickBot="1">
      <c r="A62" s="298" t="s">
        <v>311</v>
      </c>
      <c r="B62" s="298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</row>
    <row r="63" spans="1:38" ht="15.75" customHeight="1" thickBot="1">
      <c r="A63" s="318" t="s">
        <v>0</v>
      </c>
      <c r="B63" s="324" t="s">
        <v>127</v>
      </c>
      <c r="C63" s="327" t="s">
        <v>139</v>
      </c>
      <c r="D63" s="324" t="s">
        <v>138</v>
      </c>
      <c r="E63" s="327" t="s">
        <v>128</v>
      </c>
      <c r="F63" s="311" t="s">
        <v>160</v>
      </c>
      <c r="G63" s="312"/>
      <c r="H63" s="312"/>
      <c r="I63" s="312"/>
      <c r="J63" s="312"/>
      <c r="K63" s="313"/>
      <c r="L63" s="432" t="s">
        <v>188</v>
      </c>
      <c r="M63" s="305"/>
      <c r="N63" s="305"/>
      <c r="O63" s="305"/>
      <c r="P63" s="305"/>
      <c r="Q63" s="436"/>
      <c r="R63" s="299" t="s">
        <v>303</v>
      </c>
      <c r="S63" s="300"/>
      <c r="T63" s="300"/>
      <c r="U63" s="300"/>
      <c r="V63" s="300"/>
      <c r="W63" s="442"/>
      <c r="X63" s="287" t="s">
        <v>949</v>
      </c>
      <c r="Y63" s="287"/>
      <c r="Z63" s="287"/>
      <c r="AA63" s="288"/>
      <c r="AB63" s="333" t="s">
        <v>998</v>
      </c>
      <c r="AC63" s="334"/>
      <c r="AD63" s="334"/>
      <c r="AE63" s="334"/>
      <c r="AF63" s="334"/>
      <c r="AG63" s="335"/>
      <c r="AH63" s="293" t="s">
        <v>949</v>
      </c>
      <c r="AI63" s="294"/>
      <c r="AJ63" s="294"/>
      <c r="AK63" s="294"/>
      <c r="AL63" s="348" t="s">
        <v>1080</v>
      </c>
    </row>
    <row r="64" spans="1:38" ht="15.75" customHeight="1" thickBot="1">
      <c r="A64" s="319"/>
      <c r="B64" s="325"/>
      <c r="C64" s="328"/>
      <c r="D64" s="325"/>
      <c r="E64" s="328"/>
      <c r="F64" s="330" t="s">
        <v>1081</v>
      </c>
      <c r="G64" s="309"/>
      <c r="H64" s="308" t="s">
        <v>1001</v>
      </c>
      <c r="I64" s="309"/>
      <c r="J64" s="308" t="s">
        <v>1002</v>
      </c>
      <c r="K64" s="310"/>
      <c r="L64" s="433" t="s">
        <v>189</v>
      </c>
      <c r="M64" s="302"/>
      <c r="N64" s="302" t="s">
        <v>190</v>
      </c>
      <c r="O64" s="302"/>
      <c r="P64" s="302" t="s">
        <v>191</v>
      </c>
      <c r="Q64" s="303"/>
      <c r="R64" s="301" t="s">
        <v>304</v>
      </c>
      <c r="S64" s="302"/>
      <c r="T64" s="302" t="s">
        <v>305</v>
      </c>
      <c r="U64" s="302"/>
      <c r="V64" s="302" t="s">
        <v>306</v>
      </c>
      <c r="W64" s="307"/>
      <c r="X64" s="438" t="s">
        <v>950</v>
      </c>
      <c r="Y64" s="290"/>
      <c r="Z64" s="291" t="s">
        <v>951</v>
      </c>
      <c r="AA64" s="292"/>
      <c r="AB64" s="330" t="s">
        <v>999</v>
      </c>
      <c r="AC64" s="310"/>
      <c r="AD64" s="336" t="s">
        <v>1000</v>
      </c>
      <c r="AE64" s="336"/>
      <c r="AF64" s="330" t="s">
        <v>161</v>
      </c>
      <c r="AG64" s="310"/>
      <c r="AH64" s="295" t="s">
        <v>1005</v>
      </c>
      <c r="AI64" s="296"/>
      <c r="AJ64" s="296" t="s">
        <v>1006</v>
      </c>
      <c r="AK64" s="297"/>
      <c r="AL64" s="349"/>
    </row>
    <row r="65" spans="1:42" ht="15.75" customHeight="1" thickBot="1">
      <c r="A65" s="320"/>
      <c r="B65" s="326"/>
      <c r="C65" s="329"/>
      <c r="D65" s="326"/>
      <c r="E65" s="329"/>
      <c r="F65" s="23" t="s">
        <v>126</v>
      </c>
      <c r="G65" s="22" t="s">
        <v>137</v>
      </c>
      <c r="H65" s="21" t="s">
        <v>126</v>
      </c>
      <c r="I65" s="22" t="s">
        <v>137</v>
      </c>
      <c r="J65" s="21" t="s">
        <v>126</v>
      </c>
      <c r="K65" s="20" t="s">
        <v>137</v>
      </c>
      <c r="L65" s="271" t="s">
        <v>126</v>
      </c>
      <c r="M65" s="22" t="s">
        <v>137</v>
      </c>
      <c r="N65" s="21" t="s">
        <v>126</v>
      </c>
      <c r="O65" s="22" t="s">
        <v>137</v>
      </c>
      <c r="P65" s="21" t="s">
        <v>126</v>
      </c>
      <c r="Q65" s="113" t="s">
        <v>137</v>
      </c>
      <c r="R65" s="46" t="s">
        <v>126</v>
      </c>
      <c r="S65" s="47" t="s">
        <v>137</v>
      </c>
      <c r="T65" s="48" t="s">
        <v>126</v>
      </c>
      <c r="U65" s="47" t="s">
        <v>137</v>
      </c>
      <c r="V65" s="48" t="s">
        <v>126</v>
      </c>
      <c r="W65" s="49" t="s">
        <v>137</v>
      </c>
      <c r="X65" s="266" t="s">
        <v>126</v>
      </c>
      <c r="Y65" s="47" t="s">
        <v>137</v>
      </c>
      <c r="Z65" s="46" t="s">
        <v>126</v>
      </c>
      <c r="AA65" s="49" t="s">
        <v>137</v>
      </c>
      <c r="AB65" s="23" t="s">
        <v>126</v>
      </c>
      <c r="AC65" s="20" t="s">
        <v>137</v>
      </c>
      <c r="AD65" s="271" t="s">
        <v>126</v>
      </c>
      <c r="AE65" s="113" t="s">
        <v>137</v>
      </c>
      <c r="AF65" s="23" t="s">
        <v>126</v>
      </c>
      <c r="AG65" s="20" t="s">
        <v>137</v>
      </c>
      <c r="AH65" s="378" t="s">
        <v>126</v>
      </c>
      <c r="AI65" s="379" t="s">
        <v>137</v>
      </c>
      <c r="AJ65" s="380" t="s">
        <v>126</v>
      </c>
      <c r="AK65" s="381" t="s">
        <v>137</v>
      </c>
      <c r="AL65" s="350"/>
      <c r="AO65" s="4"/>
      <c r="AP65" s="13"/>
    </row>
    <row r="66" spans="1:43" ht="16.5">
      <c r="A66" s="413">
        <v>1</v>
      </c>
      <c r="B66" s="403" t="s">
        <v>83</v>
      </c>
      <c r="C66" s="414" t="s">
        <v>144</v>
      </c>
      <c r="D66" s="405" t="s">
        <v>21</v>
      </c>
      <c r="E66" s="406">
        <v>2004</v>
      </c>
      <c r="F66" s="89">
        <v>6</v>
      </c>
      <c r="G66" s="83">
        <v>137.65</v>
      </c>
      <c r="H66" s="52">
        <v>6</v>
      </c>
      <c r="I66" s="51">
        <v>136.1</v>
      </c>
      <c r="J66" s="50" t="s">
        <v>29</v>
      </c>
      <c r="K66" s="90">
        <v>0</v>
      </c>
      <c r="L66" s="72">
        <v>5</v>
      </c>
      <c r="M66" s="51">
        <v>132.18</v>
      </c>
      <c r="N66" s="52">
        <v>7</v>
      </c>
      <c r="O66" s="51">
        <v>136.61</v>
      </c>
      <c r="P66" s="52">
        <v>8</v>
      </c>
      <c r="Q66" s="130">
        <v>117.19</v>
      </c>
      <c r="R66" s="141">
        <v>28</v>
      </c>
      <c r="S66" s="51">
        <v>97.5</v>
      </c>
      <c r="T66" s="50">
        <v>5</v>
      </c>
      <c r="U66" s="53">
        <v>96.92</v>
      </c>
      <c r="V66" s="139">
        <v>2</v>
      </c>
      <c r="W66" s="90">
        <v>54.15</v>
      </c>
      <c r="X66" s="72">
        <v>5</v>
      </c>
      <c r="Y66" s="230">
        <v>93.56</v>
      </c>
      <c r="Z66" s="139">
        <v>3</v>
      </c>
      <c r="AA66" s="272">
        <v>97.23</v>
      </c>
      <c r="AB66" s="73">
        <v>15</v>
      </c>
      <c r="AC66" s="51">
        <v>114.66</v>
      </c>
      <c r="AD66" s="140">
        <v>3</v>
      </c>
      <c r="AE66" s="368">
        <v>72.62</v>
      </c>
      <c r="AF66" s="50">
        <v>4</v>
      </c>
      <c r="AG66" s="74">
        <v>136.98</v>
      </c>
      <c r="AH66" s="73">
        <v>4</v>
      </c>
      <c r="AI66" s="230">
        <v>95.46</v>
      </c>
      <c r="AJ66" s="50">
        <v>4</v>
      </c>
      <c r="AK66" s="231">
        <v>91.1</v>
      </c>
      <c r="AL66" s="114">
        <f>AG66+AC66+S66+Q66+O66+M66+I66+G66</f>
        <v>1008.8700000000001</v>
      </c>
      <c r="AQ66" s="264"/>
    </row>
    <row r="67" spans="1:43" ht="16.5">
      <c r="A67" s="415">
        <v>2</v>
      </c>
      <c r="B67" s="407" t="s">
        <v>150</v>
      </c>
      <c r="C67" s="416" t="s">
        <v>132</v>
      </c>
      <c r="D67" s="417" t="s">
        <v>9</v>
      </c>
      <c r="E67" s="410">
        <v>2004</v>
      </c>
      <c r="F67" s="91" t="s">
        <v>29</v>
      </c>
      <c r="G67" s="38">
        <v>0</v>
      </c>
      <c r="H67" s="36">
        <v>21</v>
      </c>
      <c r="I67" s="44">
        <v>112.19</v>
      </c>
      <c r="J67" s="36">
        <v>21</v>
      </c>
      <c r="K67" s="76">
        <v>104.44</v>
      </c>
      <c r="L67" s="65">
        <v>4</v>
      </c>
      <c r="M67" s="44">
        <v>133.24</v>
      </c>
      <c r="N67" s="36">
        <v>4</v>
      </c>
      <c r="O67" s="44">
        <v>141.11</v>
      </c>
      <c r="P67" s="280">
        <v>3</v>
      </c>
      <c r="Q67" s="79">
        <v>135.34</v>
      </c>
      <c r="R67" s="142">
        <v>5</v>
      </c>
      <c r="S67" s="44">
        <v>113.85</v>
      </c>
      <c r="T67" s="37">
        <v>9</v>
      </c>
      <c r="U67" s="34">
        <v>88.77</v>
      </c>
      <c r="V67" s="280">
        <v>2</v>
      </c>
      <c r="W67" s="77">
        <v>54.15</v>
      </c>
      <c r="X67" s="138">
        <v>3</v>
      </c>
      <c r="Y67" s="209">
        <v>97.47</v>
      </c>
      <c r="Z67" s="36">
        <v>6</v>
      </c>
      <c r="AA67" s="268">
        <v>93.53</v>
      </c>
      <c r="AB67" s="136">
        <v>3</v>
      </c>
      <c r="AC67" s="44">
        <v>130.25</v>
      </c>
      <c r="AD67" s="365" t="s">
        <v>29</v>
      </c>
      <c r="AE67" s="366">
        <v>0</v>
      </c>
      <c r="AF67" s="37">
        <v>21</v>
      </c>
      <c r="AG67" s="76">
        <v>119.62</v>
      </c>
      <c r="AH67" s="343"/>
      <c r="AI67" s="16"/>
      <c r="AJ67" s="129"/>
      <c r="AK67" s="95"/>
      <c r="AL67" s="115">
        <f>AG67+AC67+S67+Q67+O67+M67+K67+I67</f>
        <v>990.0400000000002</v>
      </c>
      <c r="AQ67" s="264"/>
    </row>
    <row r="68" spans="1:43" ht="16.5">
      <c r="A68" s="415">
        <v>3</v>
      </c>
      <c r="B68" s="418" t="s">
        <v>964</v>
      </c>
      <c r="C68" s="416" t="s">
        <v>144</v>
      </c>
      <c r="D68" s="417" t="s">
        <v>18</v>
      </c>
      <c r="E68" s="419">
        <v>2004</v>
      </c>
      <c r="F68" s="91">
        <v>16</v>
      </c>
      <c r="G68" s="45">
        <v>119.73</v>
      </c>
      <c r="H68" s="36">
        <v>8</v>
      </c>
      <c r="I68" s="44">
        <v>131.71</v>
      </c>
      <c r="J68" s="36">
        <v>14</v>
      </c>
      <c r="K68" s="76">
        <v>114.36</v>
      </c>
      <c r="L68" s="65">
        <v>19</v>
      </c>
      <c r="M68" s="34">
        <v>86.78</v>
      </c>
      <c r="N68" s="36">
        <v>12</v>
      </c>
      <c r="O68" s="44">
        <v>117.85</v>
      </c>
      <c r="P68" s="36" t="s">
        <v>29</v>
      </c>
      <c r="Q68" s="81">
        <v>0</v>
      </c>
      <c r="R68" s="142">
        <v>11</v>
      </c>
      <c r="S68" s="44">
        <v>108.56</v>
      </c>
      <c r="T68" s="37">
        <v>24</v>
      </c>
      <c r="U68" s="34">
        <v>63.22</v>
      </c>
      <c r="V68" s="36">
        <v>4</v>
      </c>
      <c r="W68" s="77">
        <v>51.66</v>
      </c>
      <c r="X68" s="65">
        <v>11</v>
      </c>
      <c r="Y68" s="209">
        <v>80.33</v>
      </c>
      <c r="Z68" s="36">
        <v>7</v>
      </c>
      <c r="AA68" s="270">
        <v>93.06</v>
      </c>
      <c r="AB68" s="75">
        <v>14</v>
      </c>
      <c r="AC68" s="44">
        <v>115.28</v>
      </c>
      <c r="AD68" s="134">
        <v>3</v>
      </c>
      <c r="AE68" s="366">
        <v>72.62</v>
      </c>
      <c r="AF68" s="37">
        <v>5</v>
      </c>
      <c r="AG68" s="76">
        <v>132.64</v>
      </c>
      <c r="AH68" s="158"/>
      <c r="AI68" s="16"/>
      <c r="AJ68" s="129"/>
      <c r="AK68" s="95"/>
      <c r="AL68" s="115">
        <f>AG68+AC68+AA68+S68+O68+K68+I68+G68</f>
        <v>933.19</v>
      </c>
      <c r="AQ68" s="264"/>
    </row>
    <row r="69" spans="1:43" ht="16.5">
      <c r="A69" s="104">
        <v>4</v>
      </c>
      <c r="B69" s="58" t="s">
        <v>63</v>
      </c>
      <c r="C69" s="64" t="s">
        <v>144</v>
      </c>
      <c r="D69" s="87" t="s">
        <v>9</v>
      </c>
      <c r="E69" s="69">
        <v>2004</v>
      </c>
      <c r="F69" s="91">
        <v>18</v>
      </c>
      <c r="G69" s="45">
        <v>116.33</v>
      </c>
      <c r="H69" s="36">
        <v>13</v>
      </c>
      <c r="I69" s="44">
        <v>116.76</v>
      </c>
      <c r="J69" s="36">
        <v>9</v>
      </c>
      <c r="K69" s="76">
        <v>122.26</v>
      </c>
      <c r="L69" s="65">
        <v>18</v>
      </c>
      <c r="M69" s="44">
        <v>89.96</v>
      </c>
      <c r="N69" s="36">
        <v>16</v>
      </c>
      <c r="O69" s="44">
        <v>108.85</v>
      </c>
      <c r="P69" s="36">
        <v>6</v>
      </c>
      <c r="Q69" s="79">
        <v>119.96</v>
      </c>
      <c r="R69" s="142">
        <v>9</v>
      </c>
      <c r="S69" s="44">
        <v>111.69</v>
      </c>
      <c r="T69" s="37" t="s">
        <v>29</v>
      </c>
      <c r="U69" s="34">
        <v>0</v>
      </c>
      <c r="V69" s="36">
        <v>4</v>
      </c>
      <c r="W69" s="77">
        <v>51.66</v>
      </c>
      <c r="X69" s="65">
        <v>12</v>
      </c>
      <c r="Y69" s="209">
        <v>78.56</v>
      </c>
      <c r="Z69" s="36">
        <v>15</v>
      </c>
      <c r="AA69" s="268">
        <v>73.87</v>
      </c>
      <c r="AB69" s="75">
        <v>17</v>
      </c>
      <c r="AC69" s="44">
        <v>113.19</v>
      </c>
      <c r="AD69" s="134">
        <v>3</v>
      </c>
      <c r="AE69" s="366">
        <v>72.62</v>
      </c>
      <c r="AF69" s="37" t="s">
        <v>29</v>
      </c>
      <c r="AG69" s="77">
        <v>0</v>
      </c>
      <c r="AH69" s="158"/>
      <c r="AI69" s="16"/>
      <c r="AJ69" s="129"/>
      <c r="AK69" s="95"/>
      <c r="AL69" s="115">
        <f>AC69+S69+Q69+O69+M69+K69+I69+G69</f>
        <v>899</v>
      </c>
      <c r="AQ69" s="264"/>
    </row>
    <row r="70" spans="1:43" ht="16.5">
      <c r="A70" s="104">
        <v>5</v>
      </c>
      <c r="B70" s="58" t="s">
        <v>145</v>
      </c>
      <c r="C70" s="64" t="s">
        <v>140</v>
      </c>
      <c r="D70" s="87" t="s">
        <v>21</v>
      </c>
      <c r="E70" s="69">
        <v>2004</v>
      </c>
      <c r="F70" s="91">
        <v>35</v>
      </c>
      <c r="G70" s="45">
        <v>90.55</v>
      </c>
      <c r="H70" s="36">
        <v>22</v>
      </c>
      <c r="I70" s="44">
        <v>112.1</v>
      </c>
      <c r="J70" s="36">
        <v>20</v>
      </c>
      <c r="K70" s="76">
        <v>105.79</v>
      </c>
      <c r="L70" s="57"/>
      <c r="M70" s="35"/>
      <c r="N70" s="35"/>
      <c r="O70" s="35"/>
      <c r="P70" s="35"/>
      <c r="Q70" s="80"/>
      <c r="R70" s="142">
        <v>15</v>
      </c>
      <c r="S70" s="44">
        <v>106.79</v>
      </c>
      <c r="T70" s="37">
        <v>16</v>
      </c>
      <c r="U70" s="117">
        <v>77.23</v>
      </c>
      <c r="V70" s="280">
        <v>3</v>
      </c>
      <c r="W70" s="77">
        <v>52.12</v>
      </c>
      <c r="X70" s="138">
        <v>2</v>
      </c>
      <c r="Y70" s="213">
        <v>97.52</v>
      </c>
      <c r="Z70" s="36">
        <v>8</v>
      </c>
      <c r="AA70" s="269">
        <v>89.83</v>
      </c>
      <c r="AB70" s="136">
        <v>2</v>
      </c>
      <c r="AC70" s="44">
        <v>132.15</v>
      </c>
      <c r="AD70" s="365" t="s">
        <v>29</v>
      </c>
      <c r="AE70" s="366">
        <v>0</v>
      </c>
      <c r="AF70" s="37">
        <v>9</v>
      </c>
      <c r="AG70" s="76">
        <v>128.68</v>
      </c>
      <c r="AH70" s="75">
        <v>6</v>
      </c>
      <c r="AI70" s="213">
        <v>93.78</v>
      </c>
      <c r="AJ70" s="37">
        <v>10</v>
      </c>
      <c r="AK70" s="218">
        <v>74.05</v>
      </c>
      <c r="AL70" s="115">
        <f>AI70+AG70+AC70+Y70+S70+K70+I70+G70</f>
        <v>867.3599999999999</v>
      </c>
      <c r="AQ70" s="264"/>
    </row>
    <row r="71" spans="1:43" ht="16.5">
      <c r="A71" s="104">
        <v>6</v>
      </c>
      <c r="B71" s="58" t="s">
        <v>146</v>
      </c>
      <c r="C71" s="64" t="s">
        <v>132</v>
      </c>
      <c r="D71" s="87" t="s">
        <v>20</v>
      </c>
      <c r="E71" s="88">
        <v>2004</v>
      </c>
      <c r="F71" s="91">
        <v>34</v>
      </c>
      <c r="G71" s="131">
        <v>95.69</v>
      </c>
      <c r="H71" s="36">
        <v>45</v>
      </c>
      <c r="I71" s="34">
        <v>83.81</v>
      </c>
      <c r="J71" s="36">
        <v>37</v>
      </c>
      <c r="K71" s="77">
        <v>69.92</v>
      </c>
      <c r="L71" s="65">
        <v>15</v>
      </c>
      <c r="M71" s="44">
        <v>105.02</v>
      </c>
      <c r="N71" s="36">
        <v>18</v>
      </c>
      <c r="O71" s="44">
        <v>100.95</v>
      </c>
      <c r="P71" s="36">
        <v>10</v>
      </c>
      <c r="Q71" s="79">
        <v>106.94</v>
      </c>
      <c r="R71" s="142">
        <v>10</v>
      </c>
      <c r="S71" s="44">
        <v>110.58</v>
      </c>
      <c r="T71" s="134">
        <v>3</v>
      </c>
      <c r="U71" s="44">
        <v>104.3</v>
      </c>
      <c r="V71" s="280">
        <v>2</v>
      </c>
      <c r="W71" s="77">
        <v>54.15</v>
      </c>
      <c r="X71" s="65">
        <v>9</v>
      </c>
      <c r="Y71" s="209">
        <v>81.3</v>
      </c>
      <c r="Z71" s="36">
        <v>9</v>
      </c>
      <c r="AA71" s="268">
        <v>84.74</v>
      </c>
      <c r="AB71" s="75">
        <v>23</v>
      </c>
      <c r="AC71" s="44">
        <v>108.65</v>
      </c>
      <c r="AD71" s="365" t="s">
        <v>295</v>
      </c>
      <c r="AE71" s="366">
        <v>70.49</v>
      </c>
      <c r="AF71" s="37">
        <v>20</v>
      </c>
      <c r="AG71" s="76">
        <v>119.81</v>
      </c>
      <c r="AH71" s="136">
        <v>1</v>
      </c>
      <c r="AI71" s="213">
        <v>100</v>
      </c>
      <c r="AJ71" s="37">
        <v>9</v>
      </c>
      <c r="AK71" s="218">
        <v>74.58</v>
      </c>
      <c r="AL71" s="115">
        <f>AI71+AG71+AC71+U71+S71+Q71+M71+O71</f>
        <v>856.25</v>
      </c>
      <c r="AQ71" s="264"/>
    </row>
    <row r="72" spans="1:43" ht="16.5">
      <c r="A72" s="104">
        <v>7</v>
      </c>
      <c r="B72" s="59" t="s">
        <v>68</v>
      </c>
      <c r="C72" s="85" t="s">
        <v>135</v>
      </c>
      <c r="D72" s="282" t="s">
        <v>9</v>
      </c>
      <c r="E72" s="283">
        <v>2004</v>
      </c>
      <c r="F72" s="91" t="s">
        <v>29</v>
      </c>
      <c r="G72" s="38">
        <v>0</v>
      </c>
      <c r="H72" s="36">
        <v>35</v>
      </c>
      <c r="I72" s="44">
        <v>98</v>
      </c>
      <c r="J72" s="36">
        <v>24</v>
      </c>
      <c r="K72" s="76">
        <v>97.22</v>
      </c>
      <c r="L72" s="57"/>
      <c r="M72" s="35"/>
      <c r="N72" s="35"/>
      <c r="O72" s="35"/>
      <c r="P72" s="35"/>
      <c r="Q72" s="80"/>
      <c r="R72" s="142">
        <v>8</v>
      </c>
      <c r="S72" s="44">
        <v>111.76</v>
      </c>
      <c r="T72" s="37">
        <v>19</v>
      </c>
      <c r="U72" s="117">
        <v>74.77</v>
      </c>
      <c r="V72" s="280">
        <v>3</v>
      </c>
      <c r="W72" s="133">
        <v>52.12</v>
      </c>
      <c r="X72" s="439">
        <v>6</v>
      </c>
      <c r="Y72" s="209">
        <v>91.79</v>
      </c>
      <c r="Z72" s="280">
        <v>2</v>
      </c>
      <c r="AA72" s="270">
        <v>99.42</v>
      </c>
      <c r="AB72" s="75">
        <v>11</v>
      </c>
      <c r="AC72" s="44">
        <v>117.24</v>
      </c>
      <c r="AD72" s="365" t="s">
        <v>295</v>
      </c>
      <c r="AE72" s="366">
        <v>70.49</v>
      </c>
      <c r="AF72" s="37">
        <v>10</v>
      </c>
      <c r="AG72" s="76">
        <v>128.49</v>
      </c>
      <c r="AH72" s="136">
        <v>3</v>
      </c>
      <c r="AI72" s="213">
        <v>96.92</v>
      </c>
      <c r="AJ72" s="134">
        <v>1</v>
      </c>
      <c r="AK72" s="220">
        <v>100</v>
      </c>
      <c r="AL72" s="281">
        <f>AK72+AI72+AG72+AC72+AA72+S72+K72+I72</f>
        <v>849.0500000000001</v>
      </c>
      <c r="AQ72" s="264"/>
    </row>
    <row r="73" spans="1:43" ht="16.5">
      <c r="A73" s="104">
        <v>8</v>
      </c>
      <c r="B73" s="84" t="s">
        <v>75</v>
      </c>
      <c r="C73" s="64" t="s">
        <v>132</v>
      </c>
      <c r="D73" s="87" t="s">
        <v>20</v>
      </c>
      <c r="E73" s="69">
        <v>2005</v>
      </c>
      <c r="F73" s="91">
        <v>24</v>
      </c>
      <c r="G73" s="45">
        <v>110.86</v>
      </c>
      <c r="H73" s="36">
        <v>32</v>
      </c>
      <c r="I73" s="44">
        <v>100.1</v>
      </c>
      <c r="J73" s="36">
        <v>38</v>
      </c>
      <c r="K73" s="133">
        <v>64.06</v>
      </c>
      <c r="L73" s="65">
        <v>10</v>
      </c>
      <c r="M73" s="44">
        <v>116.9</v>
      </c>
      <c r="N73" s="36" t="s">
        <v>29</v>
      </c>
      <c r="O73" s="34">
        <v>0</v>
      </c>
      <c r="P73" s="36">
        <v>24</v>
      </c>
      <c r="Q73" s="81">
        <v>47.78</v>
      </c>
      <c r="R73" s="142">
        <v>18</v>
      </c>
      <c r="S73" s="44">
        <v>106.07</v>
      </c>
      <c r="T73" s="37">
        <v>25</v>
      </c>
      <c r="U73" s="34">
        <v>58.98</v>
      </c>
      <c r="V73" s="36">
        <v>10</v>
      </c>
      <c r="W73" s="77">
        <v>35.58</v>
      </c>
      <c r="X73" s="65">
        <v>10</v>
      </c>
      <c r="Y73" s="213">
        <v>80.54</v>
      </c>
      <c r="Z73" s="36">
        <v>13</v>
      </c>
      <c r="AA73" s="268">
        <v>77.34</v>
      </c>
      <c r="AB73" s="75">
        <v>9</v>
      </c>
      <c r="AC73" s="44">
        <v>119.08</v>
      </c>
      <c r="AD73" s="365" t="s">
        <v>29</v>
      </c>
      <c r="AE73" s="366">
        <v>0</v>
      </c>
      <c r="AF73" s="37">
        <v>14</v>
      </c>
      <c r="AG73" s="76">
        <v>124.91</v>
      </c>
      <c r="AH73" s="75">
        <v>10</v>
      </c>
      <c r="AI73" s="213">
        <v>86.21</v>
      </c>
      <c r="AJ73" s="37">
        <v>11</v>
      </c>
      <c r="AK73" s="218">
        <v>73.73</v>
      </c>
      <c r="AL73" s="115">
        <f>AI73+AG73+AC73+Y73+S73+M73+I73+G73</f>
        <v>844.67</v>
      </c>
      <c r="AQ73" s="264"/>
    </row>
    <row r="74" spans="1:43" ht="16.5">
      <c r="A74" s="104">
        <v>9</v>
      </c>
      <c r="B74" s="58" t="s">
        <v>76</v>
      </c>
      <c r="C74" s="85" t="s">
        <v>147</v>
      </c>
      <c r="D74" s="87" t="s">
        <v>21</v>
      </c>
      <c r="E74" s="88">
        <v>2004</v>
      </c>
      <c r="F74" s="91">
        <v>21</v>
      </c>
      <c r="G74" s="45">
        <v>114.01</v>
      </c>
      <c r="H74" s="36">
        <v>17</v>
      </c>
      <c r="I74" s="44">
        <v>115.52</v>
      </c>
      <c r="J74" s="36">
        <v>41</v>
      </c>
      <c r="K74" s="77">
        <v>43.31</v>
      </c>
      <c r="L74" s="65">
        <v>11</v>
      </c>
      <c r="M74" s="44">
        <v>114.99</v>
      </c>
      <c r="N74" s="36">
        <v>14</v>
      </c>
      <c r="O74" s="44">
        <v>112.47</v>
      </c>
      <c r="P74" s="36">
        <v>21</v>
      </c>
      <c r="Q74" s="81">
        <v>82.95</v>
      </c>
      <c r="R74" s="142">
        <v>24</v>
      </c>
      <c r="S74" s="44">
        <v>101.17</v>
      </c>
      <c r="T74" s="37">
        <v>32</v>
      </c>
      <c r="U74" s="34">
        <v>45.74</v>
      </c>
      <c r="V74" s="36">
        <v>4</v>
      </c>
      <c r="W74" s="77">
        <v>51.66</v>
      </c>
      <c r="X74" s="65">
        <v>4</v>
      </c>
      <c r="Y74" s="213">
        <v>94.07</v>
      </c>
      <c r="Z74" s="36">
        <v>5</v>
      </c>
      <c r="AA74" s="270">
        <v>95.26</v>
      </c>
      <c r="AB74" s="354"/>
      <c r="AC74" s="209"/>
      <c r="AD74" s="369"/>
      <c r="AE74" s="209"/>
      <c r="AF74" s="209"/>
      <c r="AG74" s="218"/>
      <c r="AH74" s="75">
        <v>9</v>
      </c>
      <c r="AI74" s="213">
        <v>87.24</v>
      </c>
      <c r="AJ74" s="37">
        <v>8</v>
      </c>
      <c r="AK74" s="218">
        <v>78.07</v>
      </c>
      <c r="AL74" s="115">
        <f>AI74+AA74+Y74+S74+O74+M74+I74+G74</f>
        <v>834.73</v>
      </c>
      <c r="AQ74" s="264"/>
    </row>
    <row r="75" spans="1:43" ht="16.5">
      <c r="A75" s="104">
        <v>10</v>
      </c>
      <c r="B75" s="428" t="s">
        <v>72</v>
      </c>
      <c r="C75" s="64" t="s">
        <v>147</v>
      </c>
      <c r="D75" s="87" t="s">
        <v>20</v>
      </c>
      <c r="E75" s="88">
        <v>2004</v>
      </c>
      <c r="F75" s="91">
        <v>32</v>
      </c>
      <c r="G75" s="45">
        <v>97.68</v>
      </c>
      <c r="H75" s="36">
        <v>50</v>
      </c>
      <c r="I75" s="34">
        <v>49.62</v>
      </c>
      <c r="J75" s="36">
        <v>31</v>
      </c>
      <c r="K75" s="133">
        <v>87.29</v>
      </c>
      <c r="L75" s="65">
        <v>16</v>
      </c>
      <c r="M75" s="44">
        <v>100.99</v>
      </c>
      <c r="N75" s="36">
        <v>15</v>
      </c>
      <c r="O75" s="44">
        <v>110.06</v>
      </c>
      <c r="P75" s="36">
        <v>13</v>
      </c>
      <c r="Q75" s="79">
        <v>94.33</v>
      </c>
      <c r="R75" s="144"/>
      <c r="S75" s="118"/>
      <c r="T75" s="118"/>
      <c r="U75" s="118"/>
      <c r="V75" s="118"/>
      <c r="W75" s="219"/>
      <c r="X75" s="138">
        <v>1</v>
      </c>
      <c r="Y75" s="213">
        <v>100</v>
      </c>
      <c r="Z75" s="36">
        <v>4</v>
      </c>
      <c r="AA75" s="270">
        <v>96.99</v>
      </c>
      <c r="AB75" s="75">
        <v>42</v>
      </c>
      <c r="AC75" s="34">
        <v>76.93</v>
      </c>
      <c r="AD75" s="365" t="s">
        <v>29</v>
      </c>
      <c r="AE75" s="366">
        <v>0</v>
      </c>
      <c r="AF75" s="37">
        <v>23</v>
      </c>
      <c r="AG75" s="76">
        <v>117.74</v>
      </c>
      <c r="AH75" s="75">
        <v>7</v>
      </c>
      <c r="AI75" s="209">
        <v>90.1</v>
      </c>
      <c r="AJ75" s="134">
        <v>3</v>
      </c>
      <c r="AK75" s="220">
        <v>91.53</v>
      </c>
      <c r="AL75" s="115">
        <f>AK75+AG75+AA75+Y75+Q75+O75+M75+G75</f>
        <v>809.3199999999999</v>
      </c>
      <c r="AQ75" s="264"/>
    </row>
    <row r="76" spans="1:43" ht="16.5">
      <c r="A76" s="104">
        <v>11</v>
      </c>
      <c r="B76" s="58" t="s">
        <v>77</v>
      </c>
      <c r="C76" s="64" t="s">
        <v>140</v>
      </c>
      <c r="D76" s="87" t="s">
        <v>9</v>
      </c>
      <c r="E76" s="88">
        <v>2004</v>
      </c>
      <c r="F76" s="91">
        <v>38</v>
      </c>
      <c r="G76" s="131">
        <v>82.09</v>
      </c>
      <c r="H76" s="36">
        <v>34</v>
      </c>
      <c r="I76" s="44">
        <v>98.48</v>
      </c>
      <c r="J76" s="36">
        <v>44</v>
      </c>
      <c r="K76" s="133">
        <v>39.25</v>
      </c>
      <c r="L76" s="57"/>
      <c r="M76" s="35"/>
      <c r="N76" s="35"/>
      <c r="O76" s="35"/>
      <c r="P76" s="35"/>
      <c r="Q76" s="80"/>
      <c r="R76" s="142">
        <v>6</v>
      </c>
      <c r="S76" s="44">
        <v>112.15</v>
      </c>
      <c r="T76" s="37">
        <v>14</v>
      </c>
      <c r="U76" s="44">
        <v>84.36</v>
      </c>
      <c r="V76" s="280">
        <v>3</v>
      </c>
      <c r="W76" s="133">
        <v>52.12</v>
      </c>
      <c r="X76" s="65">
        <v>13</v>
      </c>
      <c r="Y76" s="209">
        <v>76.33</v>
      </c>
      <c r="Z76" s="280">
        <v>1</v>
      </c>
      <c r="AA76" s="270">
        <v>100</v>
      </c>
      <c r="AB76" s="75">
        <v>12</v>
      </c>
      <c r="AC76" s="44">
        <v>116.99</v>
      </c>
      <c r="AD76" s="365" t="s">
        <v>295</v>
      </c>
      <c r="AE76" s="366">
        <v>70.49</v>
      </c>
      <c r="AF76" s="37">
        <v>8</v>
      </c>
      <c r="AG76" s="76">
        <v>129.25</v>
      </c>
      <c r="AH76" s="75">
        <v>12</v>
      </c>
      <c r="AI76" s="213">
        <v>82.96</v>
      </c>
      <c r="AJ76" s="37">
        <v>5</v>
      </c>
      <c r="AK76" s="220">
        <v>83.9</v>
      </c>
      <c r="AL76" s="115">
        <f>AK76+AI76+AG76+AC76+AA76+U76+S76+I76</f>
        <v>808.09</v>
      </c>
      <c r="AQ76" s="264"/>
    </row>
    <row r="77" spans="1:43" ht="16.5">
      <c r="A77" s="104">
        <v>12</v>
      </c>
      <c r="B77" s="84" t="s">
        <v>73</v>
      </c>
      <c r="C77" s="64" t="s">
        <v>132</v>
      </c>
      <c r="D77" s="87" t="s">
        <v>52</v>
      </c>
      <c r="E77" s="88">
        <v>2005</v>
      </c>
      <c r="F77" s="91">
        <v>51</v>
      </c>
      <c r="G77" s="38">
        <v>51.41</v>
      </c>
      <c r="H77" s="36">
        <v>19</v>
      </c>
      <c r="I77" s="44">
        <v>115.24</v>
      </c>
      <c r="J77" s="36">
        <v>35</v>
      </c>
      <c r="K77" s="77">
        <v>75.34</v>
      </c>
      <c r="L77" s="65">
        <v>14</v>
      </c>
      <c r="M77" s="44">
        <v>106.72</v>
      </c>
      <c r="N77" s="36">
        <v>22</v>
      </c>
      <c r="O77" s="44">
        <v>90.75</v>
      </c>
      <c r="P77" s="36">
        <v>20</v>
      </c>
      <c r="Q77" s="132">
        <v>83.56</v>
      </c>
      <c r="R77" s="142">
        <v>29</v>
      </c>
      <c r="S77" s="44">
        <v>95.02</v>
      </c>
      <c r="T77" s="37">
        <v>13</v>
      </c>
      <c r="U77" s="44">
        <v>84.53</v>
      </c>
      <c r="V77" s="36">
        <v>10</v>
      </c>
      <c r="W77" s="77">
        <v>35.58</v>
      </c>
      <c r="X77" s="65">
        <v>16</v>
      </c>
      <c r="Y77" s="209">
        <v>73.85</v>
      </c>
      <c r="Z77" s="36">
        <v>12</v>
      </c>
      <c r="AA77" s="268">
        <v>80.46</v>
      </c>
      <c r="AB77" s="75">
        <v>25</v>
      </c>
      <c r="AC77" s="44">
        <v>108.04</v>
      </c>
      <c r="AD77" s="365" t="s">
        <v>29</v>
      </c>
      <c r="AE77" s="366">
        <v>0</v>
      </c>
      <c r="AF77" s="37">
        <v>30</v>
      </c>
      <c r="AG77" s="76">
        <v>103.02</v>
      </c>
      <c r="AH77" s="75">
        <v>8</v>
      </c>
      <c r="AI77" s="213">
        <v>89.35</v>
      </c>
      <c r="AJ77" s="37">
        <v>6</v>
      </c>
      <c r="AK77" s="218">
        <v>81.89</v>
      </c>
      <c r="AL77" s="115">
        <f>AI77+AG77+AC77+U77+S77+O77+M77+I77</f>
        <v>792.6700000000001</v>
      </c>
      <c r="AQ77" s="264"/>
    </row>
    <row r="78" spans="1:43" ht="16.5">
      <c r="A78" s="104">
        <v>13</v>
      </c>
      <c r="B78" s="237" t="s">
        <v>143</v>
      </c>
      <c r="C78" s="64" t="s">
        <v>142</v>
      </c>
      <c r="D78" s="87" t="s">
        <v>21</v>
      </c>
      <c r="E78" s="88">
        <v>2004</v>
      </c>
      <c r="F78" s="91">
        <v>36</v>
      </c>
      <c r="G78" s="45">
        <v>89.39</v>
      </c>
      <c r="H78" s="36">
        <v>26</v>
      </c>
      <c r="I78" s="44">
        <v>108.95</v>
      </c>
      <c r="J78" s="36">
        <v>27</v>
      </c>
      <c r="K78" s="76">
        <v>88.87</v>
      </c>
      <c r="L78" s="65">
        <v>29</v>
      </c>
      <c r="M78" s="34">
        <v>14.43</v>
      </c>
      <c r="N78" s="36">
        <v>35</v>
      </c>
      <c r="O78" s="34">
        <v>0</v>
      </c>
      <c r="P78" s="36">
        <v>14</v>
      </c>
      <c r="Q78" s="79">
        <v>91.97</v>
      </c>
      <c r="R78" s="142">
        <v>22</v>
      </c>
      <c r="S78" s="44">
        <v>102.87</v>
      </c>
      <c r="T78" s="37">
        <v>23</v>
      </c>
      <c r="U78" s="34">
        <v>63.73</v>
      </c>
      <c r="V78" s="36">
        <v>10</v>
      </c>
      <c r="W78" s="77">
        <v>35.58</v>
      </c>
      <c r="X78" s="65">
        <v>8</v>
      </c>
      <c r="Y78" s="213">
        <v>82.51</v>
      </c>
      <c r="Z78" s="36">
        <v>20</v>
      </c>
      <c r="AA78" s="268">
        <v>68.09</v>
      </c>
      <c r="AB78" s="355"/>
      <c r="AC78" s="16"/>
      <c r="AD78" s="370"/>
      <c r="AE78" s="16"/>
      <c r="AF78" s="16"/>
      <c r="AG78" s="95"/>
      <c r="AH78" s="75">
        <v>5</v>
      </c>
      <c r="AI78" s="213">
        <v>93.94</v>
      </c>
      <c r="AJ78" s="37">
        <v>7</v>
      </c>
      <c r="AK78" s="220">
        <v>81.14</v>
      </c>
      <c r="AL78" s="115">
        <f>AK78+AI78+Y78+S78+Q78+K78+I78+G78</f>
        <v>739.64</v>
      </c>
      <c r="AO78" s="4"/>
      <c r="AP78" s="24"/>
      <c r="AQ78" s="264"/>
    </row>
    <row r="79" spans="1:43" ht="16.5">
      <c r="A79" s="104">
        <v>14</v>
      </c>
      <c r="B79" s="84" t="s">
        <v>81</v>
      </c>
      <c r="C79" s="64" t="s">
        <v>132</v>
      </c>
      <c r="D79" s="87" t="s">
        <v>52</v>
      </c>
      <c r="E79" s="88">
        <v>2005</v>
      </c>
      <c r="F79" s="91">
        <v>43</v>
      </c>
      <c r="G79" s="45">
        <v>71.31</v>
      </c>
      <c r="H79" s="36">
        <v>52</v>
      </c>
      <c r="I79" s="44">
        <v>46.57</v>
      </c>
      <c r="J79" s="36">
        <v>53</v>
      </c>
      <c r="K79" s="77">
        <v>0</v>
      </c>
      <c r="L79" s="65">
        <v>27</v>
      </c>
      <c r="M79" s="44">
        <v>27.79</v>
      </c>
      <c r="N79" s="36">
        <v>27</v>
      </c>
      <c r="O79" s="44">
        <v>73.96</v>
      </c>
      <c r="P79" s="36">
        <v>25</v>
      </c>
      <c r="Q79" s="79">
        <v>38.55</v>
      </c>
      <c r="R79" s="144"/>
      <c r="S79" s="118"/>
      <c r="T79" s="118"/>
      <c r="U79" s="118"/>
      <c r="V79" s="118"/>
      <c r="W79" s="219"/>
      <c r="X79" s="65">
        <v>21</v>
      </c>
      <c r="Y79" s="213">
        <v>54.38</v>
      </c>
      <c r="Z79" s="36">
        <v>17</v>
      </c>
      <c r="AA79" s="270">
        <v>73.18</v>
      </c>
      <c r="AB79" s="355"/>
      <c r="AC79" s="16"/>
      <c r="AD79" s="370"/>
      <c r="AE79" s="16"/>
      <c r="AF79" s="16"/>
      <c r="AG79" s="95"/>
      <c r="AH79" s="75">
        <v>15</v>
      </c>
      <c r="AI79" s="213">
        <v>69.61</v>
      </c>
      <c r="AJ79" s="37">
        <v>23</v>
      </c>
      <c r="AK79" s="218">
        <v>0</v>
      </c>
      <c r="AL79" s="115">
        <f>AI79+AA79+Y79+Q79+O79+M79+I79+G79</f>
        <v>455.35</v>
      </c>
      <c r="AQ79" s="264"/>
    </row>
    <row r="80" spans="1:43" ht="16.5">
      <c r="A80" s="104">
        <v>15</v>
      </c>
      <c r="B80" s="84" t="s">
        <v>591</v>
      </c>
      <c r="C80" s="64" t="s">
        <v>135</v>
      </c>
      <c r="D80" s="87" t="s">
        <v>18</v>
      </c>
      <c r="E80" s="88">
        <v>2005</v>
      </c>
      <c r="F80" s="91"/>
      <c r="G80" s="38"/>
      <c r="H80" s="9"/>
      <c r="I80" s="38"/>
      <c r="J80" s="9"/>
      <c r="K80" s="247"/>
      <c r="L80" s="249"/>
      <c r="M80" s="38"/>
      <c r="N80" s="9"/>
      <c r="O80" s="131"/>
      <c r="P80" s="250"/>
      <c r="Q80" s="251"/>
      <c r="R80" s="253"/>
      <c r="S80" s="131"/>
      <c r="T80" s="131"/>
      <c r="U80" s="131"/>
      <c r="V80" s="131"/>
      <c r="W80" s="443"/>
      <c r="X80" s="249">
        <v>19</v>
      </c>
      <c r="Y80" s="242">
        <v>60.06</v>
      </c>
      <c r="Z80" s="36">
        <v>11</v>
      </c>
      <c r="AA80" s="270">
        <v>81.97</v>
      </c>
      <c r="AB80" s="75">
        <v>21</v>
      </c>
      <c r="AC80" s="44">
        <v>109.69</v>
      </c>
      <c r="AD80" s="365" t="s">
        <v>29</v>
      </c>
      <c r="AE80" s="366">
        <v>0</v>
      </c>
      <c r="AF80" s="37">
        <v>41</v>
      </c>
      <c r="AG80" s="76">
        <v>88.11</v>
      </c>
      <c r="AH80" s="75">
        <v>11</v>
      </c>
      <c r="AI80" s="213">
        <v>84.86</v>
      </c>
      <c r="AJ80" s="37">
        <v>22</v>
      </c>
      <c r="AK80" s="220">
        <v>5.61</v>
      </c>
      <c r="AL80" s="396">
        <f>AK80+AI80+AG80+AC80+AA80+Y80</f>
        <v>430.3</v>
      </c>
      <c r="AQ80" s="264"/>
    </row>
    <row r="81" spans="1:43" ht="16.5">
      <c r="A81" s="104">
        <v>16</v>
      </c>
      <c r="B81" s="84" t="s">
        <v>80</v>
      </c>
      <c r="C81" s="64" t="s">
        <v>148</v>
      </c>
      <c r="D81" s="87" t="s">
        <v>18</v>
      </c>
      <c r="E81" s="88">
        <v>2005</v>
      </c>
      <c r="F81" s="91">
        <v>33</v>
      </c>
      <c r="G81" s="45">
        <v>97.01</v>
      </c>
      <c r="H81" s="36">
        <v>36</v>
      </c>
      <c r="I81" s="44">
        <v>94.67</v>
      </c>
      <c r="J81" s="36">
        <v>50</v>
      </c>
      <c r="K81" s="76">
        <v>9.47</v>
      </c>
      <c r="L81" s="57"/>
      <c r="M81" s="35"/>
      <c r="N81" s="35"/>
      <c r="O81" s="35"/>
      <c r="P81" s="35"/>
      <c r="Q81" s="80"/>
      <c r="R81" s="144"/>
      <c r="S81" s="118"/>
      <c r="T81" s="118"/>
      <c r="U81" s="118"/>
      <c r="V81" s="118"/>
      <c r="W81" s="219"/>
      <c r="X81" s="65">
        <v>18</v>
      </c>
      <c r="Y81" s="213">
        <v>65.69</v>
      </c>
      <c r="Z81" s="36">
        <v>14</v>
      </c>
      <c r="AA81" s="270">
        <v>74.1</v>
      </c>
      <c r="AB81" s="355"/>
      <c r="AC81" s="16"/>
      <c r="AD81" s="370"/>
      <c r="AE81" s="16"/>
      <c r="AF81" s="16"/>
      <c r="AG81" s="95"/>
      <c r="AH81" s="75" t="s">
        <v>29</v>
      </c>
      <c r="AI81" s="209">
        <v>0</v>
      </c>
      <c r="AJ81" s="37">
        <v>17</v>
      </c>
      <c r="AK81" s="220">
        <v>32.31</v>
      </c>
      <c r="AL81" s="115">
        <f>AK81+AA81+Y81+K81+I81+G81</f>
        <v>373.25</v>
      </c>
      <c r="AQ81" s="264"/>
    </row>
    <row r="82" spans="1:43" ht="16.5">
      <c r="A82" s="104">
        <v>17</v>
      </c>
      <c r="B82" s="84" t="s">
        <v>567</v>
      </c>
      <c r="C82" s="64" t="s">
        <v>135</v>
      </c>
      <c r="D82" s="87" t="s">
        <v>958</v>
      </c>
      <c r="E82" s="88">
        <v>2004</v>
      </c>
      <c r="F82" s="91"/>
      <c r="G82" s="38"/>
      <c r="H82" s="9"/>
      <c r="I82" s="38"/>
      <c r="J82" s="9"/>
      <c r="K82" s="247"/>
      <c r="L82" s="249"/>
      <c r="M82" s="38"/>
      <c r="N82" s="9"/>
      <c r="O82" s="131"/>
      <c r="P82" s="250"/>
      <c r="Q82" s="251"/>
      <c r="R82" s="253"/>
      <c r="S82" s="131"/>
      <c r="T82" s="131"/>
      <c r="U82" s="131"/>
      <c r="V82" s="131"/>
      <c r="W82" s="443"/>
      <c r="X82" s="249">
        <v>7</v>
      </c>
      <c r="Y82" s="242">
        <v>88.9</v>
      </c>
      <c r="Z82" s="36">
        <v>10</v>
      </c>
      <c r="AA82" s="270">
        <v>84.28</v>
      </c>
      <c r="AB82" s="355"/>
      <c r="AC82" s="16"/>
      <c r="AD82" s="370"/>
      <c r="AE82" s="16"/>
      <c r="AF82" s="16"/>
      <c r="AG82" s="95"/>
      <c r="AH82" s="136">
        <v>2</v>
      </c>
      <c r="AI82" s="213">
        <v>99.84</v>
      </c>
      <c r="AJ82" s="134">
        <v>2</v>
      </c>
      <c r="AK82" s="220">
        <v>94.07</v>
      </c>
      <c r="AL82" s="115">
        <f>AK82+AI82+AA82+Y82</f>
        <v>367.09000000000003</v>
      </c>
      <c r="AQ82" s="264"/>
    </row>
    <row r="83" spans="1:43" ht="16.5">
      <c r="A83" s="104">
        <v>18</v>
      </c>
      <c r="B83" s="58" t="s">
        <v>82</v>
      </c>
      <c r="C83" s="64" t="s">
        <v>140</v>
      </c>
      <c r="D83" s="87" t="s">
        <v>21</v>
      </c>
      <c r="E83" s="88">
        <v>2004</v>
      </c>
      <c r="F83" s="91">
        <v>27</v>
      </c>
      <c r="G83" s="45">
        <v>108.79</v>
      </c>
      <c r="H83" s="36">
        <v>39</v>
      </c>
      <c r="I83" s="44">
        <v>89.24</v>
      </c>
      <c r="J83" s="36">
        <v>60</v>
      </c>
      <c r="K83" s="77">
        <v>0</v>
      </c>
      <c r="L83" s="57"/>
      <c r="M83" s="35"/>
      <c r="N83" s="35"/>
      <c r="O83" s="35"/>
      <c r="P83" s="35"/>
      <c r="Q83" s="80"/>
      <c r="R83" s="144"/>
      <c r="S83" s="118"/>
      <c r="T83" s="118"/>
      <c r="U83" s="118"/>
      <c r="V83" s="118"/>
      <c r="W83" s="219"/>
      <c r="X83" s="65">
        <v>14</v>
      </c>
      <c r="Y83" s="213">
        <v>75.67</v>
      </c>
      <c r="Z83" s="36">
        <v>19</v>
      </c>
      <c r="AA83" s="270">
        <v>69.94</v>
      </c>
      <c r="AB83" s="355"/>
      <c r="AC83" s="16"/>
      <c r="AD83" s="370"/>
      <c r="AE83" s="16"/>
      <c r="AF83" s="16"/>
      <c r="AG83" s="95"/>
      <c r="AH83" s="75" t="s">
        <v>29</v>
      </c>
      <c r="AI83" s="209">
        <v>0</v>
      </c>
      <c r="AJ83" s="37">
        <v>19</v>
      </c>
      <c r="AK83" s="220">
        <v>22.56</v>
      </c>
      <c r="AL83" s="115">
        <f>AK83+AA83+Y83+I83+G83</f>
        <v>366.20000000000005</v>
      </c>
      <c r="AQ83" s="264"/>
    </row>
    <row r="84" spans="1:43" ht="16.5">
      <c r="A84" s="104">
        <v>19</v>
      </c>
      <c r="B84" s="58" t="s">
        <v>151</v>
      </c>
      <c r="C84" s="64" t="s">
        <v>148</v>
      </c>
      <c r="D84" s="66">
        <v>1</v>
      </c>
      <c r="E84" s="420">
        <v>2003</v>
      </c>
      <c r="F84" s="91">
        <v>30</v>
      </c>
      <c r="G84" s="45">
        <v>101</v>
      </c>
      <c r="H84" s="36">
        <v>24</v>
      </c>
      <c r="I84" s="44">
        <v>111.05</v>
      </c>
      <c r="J84" s="36">
        <v>6</v>
      </c>
      <c r="K84" s="76">
        <v>129.47</v>
      </c>
      <c r="L84" s="57"/>
      <c r="M84" s="35"/>
      <c r="N84" s="35"/>
      <c r="O84" s="35"/>
      <c r="P84" s="35"/>
      <c r="Q84" s="80"/>
      <c r="R84" s="145"/>
      <c r="S84" s="117"/>
      <c r="T84" s="117"/>
      <c r="U84" s="117"/>
      <c r="V84" s="117"/>
      <c r="W84" s="133"/>
      <c r="X84" s="341"/>
      <c r="Y84" s="117"/>
      <c r="Z84" s="117"/>
      <c r="AA84" s="132"/>
      <c r="AB84" s="145"/>
      <c r="AC84" s="117"/>
      <c r="AD84" s="376"/>
      <c r="AE84" s="117"/>
      <c r="AF84" s="117"/>
      <c r="AG84" s="133"/>
      <c r="AH84" s="145"/>
      <c r="AI84" s="117"/>
      <c r="AJ84" s="117"/>
      <c r="AK84" s="133"/>
      <c r="AL84" s="115">
        <f>K84+I84+G84</f>
        <v>341.52</v>
      </c>
      <c r="AQ84" s="264"/>
    </row>
    <row r="85" spans="1:43" ht="16.5">
      <c r="A85" s="104">
        <v>20</v>
      </c>
      <c r="B85" s="58" t="s">
        <v>149</v>
      </c>
      <c r="C85" s="64" t="s">
        <v>148</v>
      </c>
      <c r="D85" s="87" t="s">
        <v>9</v>
      </c>
      <c r="E85" s="420">
        <v>2003</v>
      </c>
      <c r="F85" s="91">
        <v>26</v>
      </c>
      <c r="G85" s="45">
        <v>108.96</v>
      </c>
      <c r="H85" s="36">
        <v>23</v>
      </c>
      <c r="I85" s="44">
        <v>111.52</v>
      </c>
      <c r="J85" s="36">
        <v>25</v>
      </c>
      <c r="K85" s="76">
        <v>94.06</v>
      </c>
      <c r="L85" s="57"/>
      <c r="M85" s="35"/>
      <c r="N85" s="35"/>
      <c r="O85" s="35"/>
      <c r="P85" s="35"/>
      <c r="Q85" s="80"/>
      <c r="R85" s="145"/>
      <c r="S85" s="117"/>
      <c r="T85" s="117"/>
      <c r="U85" s="117"/>
      <c r="V85" s="117"/>
      <c r="W85" s="133"/>
      <c r="X85" s="341"/>
      <c r="Y85" s="117"/>
      <c r="Z85" s="117"/>
      <c r="AA85" s="132"/>
      <c r="AB85" s="145"/>
      <c r="AC85" s="117"/>
      <c r="AD85" s="376"/>
      <c r="AE85" s="117"/>
      <c r="AF85" s="117"/>
      <c r="AG85" s="133"/>
      <c r="AH85" s="145"/>
      <c r="AI85" s="117"/>
      <c r="AJ85" s="117"/>
      <c r="AK85" s="133"/>
      <c r="AL85" s="115">
        <f>K85+I85+G85</f>
        <v>314.53999999999996</v>
      </c>
      <c r="AQ85" s="264"/>
    </row>
    <row r="86" spans="1:43" ht="16.5">
      <c r="A86" s="104">
        <v>21</v>
      </c>
      <c r="B86" s="84" t="s">
        <v>78</v>
      </c>
      <c r="C86" s="62" t="s">
        <v>132</v>
      </c>
      <c r="D86" s="87" t="s">
        <v>79</v>
      </c>
      <c r="E86" s="88">
        <v>2005</v>
      </c>
      <c r="F86" s="91">
        <v>55</v>
      </c>
      <c r="G86" s="45">
        <v>38.47</v>
      </c>
      <c r="H86" s="36">
        <v>54</v>
      </c>
      <c r="I86" s="44">
        <v>25.05</v>
      </c>
      <c r="J86" s="36">
        <v>47</v>
      </c>
      <c r="K86" s="76">
        <v>25.26</v>
      </c>
      <c r="L86" s="65">
        <v>23</v>
      </c>
      <c r="M86" s="44">
        <v>53.89</v>
      </c>
      <c r="N86" s="36">
        <v>25</v>
      </c>
      <c r="O86" s="44">
        <v>83.83</v>
      </c>
      <c r="P86" s="36">
        <v>28</v>
      </c>
      <c r="Q86" s="79">
        <v>19.28</v>
      </c>
      <c r="R86" s="145"/>
      <c r="S86" s="117"/>
      <c r="T86" s="117"/>
      <c r="U86" s="117"/>
      <c r="V86" s="117"/>
      <c r="W86" s="133"/>
      <c r="X86" s="65">
        <v>28</v>
      </c>
      <c r="Y86" s="213">
        <v>11.1</v>
      </c>
      <c r="Z86" s="36" t="s">
        <v>29</v>
      </c>
      <c r="AA86" s="268">
        <v>0</v>
      </c>
      <c r="AB86" s="355"/>
      <c r="AC86" s="16"/>
      <c r="AD86" s="370"/>
      <c r="AE86" s="16"/>
      <c r="AF86" s="16"/>
      <c r="AG86" s="95"/>
      <c r="AH86" s="158"/>
      <c r="AI86" s="16"/>
      <c r="AJ86" s="129"/>
      <c r="AK86" s="95"/>
      <c r="AL86" s="115">
        <f>Y86+Q86+O86+M86+K86+I86+G86</f>
        <v>256.88</v>
      </c>
      <c r="AP86" s="24"/>
      <c r="AQ86" s="264"/>
    </row>
    <row r="87" spans="1:38" ht="16.5">
      <c r="A87" s="104">
        <v>22</v>
      </c>
      <c r="B87" s="84" t="s">
        <v>141</v>
      </c>
      <c r="C87" s="64" t="s">
        <v>144</v>
      </c>
      <c r="D87" s="67" t="s">
        <v>21</v>
      </c>
      <c r="E87" s="196">
        <v>2003</v>
      </c>
      <c r="F87" s="91">
        <v>10</v>
      </c>
      <c r="G87" s="45">
        <v>123.13</v>
      </c>
      <c r="H87" s="36" t="s">
        <v>29</v>
      </c>
      <c r="I87" s="34">
        <v>0</v>
      </c>
      <c r="J87" s="36">
        <v>12</v>
      </c>
      <c r="K87" s="76">
        <v>117.52</v>
      </c>
      <c r="L87" s="57"/>
      <c r="M87" s="35"/>
      <c r="N87" s="35"/>
      <c r="O87" s="35"/>
      <c r="P87" s="35"/>
      <c r="Q87" s="80"/>
      <c r="R87" s="145"/>
      <c r="S87" s="117"/>
      <c r="T87" s="117"/>
      <c r="U87" s="117"/>
      <c r="V87" s="117"/>
      <c r="W87" s="133"/>
      <c r="X87" s="341"/>
      <c r="Y87" s="117"/>
      <c r="Z87" s="117"/>
      <c r="AA87" s="132"/>
      <c r="AB87" s="145"/>
      <c r="AC87" s="117"/>
      <c r="AD87" s="376"/>
      <c r="AE87" s="117"/>
      <c r="AF87" s="117"/>
      <c r="AG87" s="133"/>
      <c r="AH87" s="145"/>
      <c r="AI87" s="117"/>
      <c r="AJ87" s="117"/>
      <c r="AK87" s="133"/>
      <c r="AL87" s="115">
        <f>K87+G87</f>
        <v>240.64999999999998</v>
      </c>
    </row>
    <row r="88" spans="1:38" ht="16.5">
      <c r="A88" s="104">
        <v>23</v>
      </c>
      <c r="B88" s="84" t="s">
        <v>587</v>
      </c>
      <c r="C88" s="64" t="s">
        <v>148</v>
      </c>
      <c r="D88" s="87" t="s">
        <v>20</v>
      </c>
      <c r="E88" s="88">
        <v>2004</v>
      </c>
      <c r="F88" s="91"/>
      <c r="G88" s="38"/>
      <c r="H88" s="9"/>
      <c r="I88" s="38"/>
      <c r="J88" s="9"/>
      <c r="K88" s="247"/>
      <c r="L88" s="249"/>
      <c r="M88" s="38"/>
      <c r="N88" s="9"/>
      <c r="O88" s="131"/>
      <c r="P88" s="250"/>
      <c r="Q88" s="251"/>
      <c r="R88" s="253"/>
      <c r="S88" s="131"/>
      <c r="T88" s="131"/>
      <c r="U88" s="131"/>
      <c r="V88" s="131"/>
      <c r="W88" s="443"/>
      <c r="X88" s="249">
        <v>17</v>
      </c>
      <c r="Y88" s="242">
        <v>66.7</v>
      </c>
      <c r="Z88" s="36">
        <v>22</v>
      </c>
      <c r="AA88" s="270">
        <v>59.54</v>
      </c>
      <c r="AB88" s="355"/>
      <c r="AC88" s="16"/>
      <c r="AD88" s="370"/>
      <c r="AE88" s="16"/>
      <c r="AF88" s="16"/>
      <c r="AG88" s="95"/>
      <c r="AH88" s="75">
        <v>17</v>
      </c>
      <c r="AI88" s="213">
        <v>50.41</v>
      </c>
      <c r="AJ88" s="37">
        <v>15</v>
      </c>
      <c r="AK88" s="220">
        <v>43.11</v>
      </c>
      <c r="AL88" s="115">
        <f>AK88+AI88+AA88+Y88</f>
        <v>219.76</v>
      </c>
    </row>
    <row r="89" spans="1:38" ht="16.5">
      <c r="A89" s="104">
        <v>24</v>
      </c>
      <c r="B89" s="84" t="s">
        <v>583</v>
      </c>
      <c r="C89" s="64" t="s">
        <v>147</v>
      </c>
      <c r="D89" s="87" t="s">
        <v>20</v>
      </c>
      <c r="E89" s="88">
        <v>2005</v>
      </c>
      <c r="F89" s="91"/>
      <c r="G89" s="38"/>
      <c r="H89" s="9"/>
      <c r="I89" s="38"/>
      <c r="J89" s="9"/>
      <c r="K89" s="247"/>
      <c r="L89" s="249"/>
      <c r="M89" s="38"/>
      <c r="N89" s="9"/>
      <c r="O89" s="131"/>
      <c r="P89" s="250"/>
      <c r="Q89" s="251"/>
      <c r="R89" s="253"/>
      <c r="S89" s="131"/>
      <c r="T89" s="131"/>
      <c r="U89" s="131"/>
      <c r="V89" s="131"/>
      <c r="W89" s="443"/>
      <c r="X89" s="249">
        <v>15</v>
      </c>
      <c r="Y89" s="242">
        <v>74.86</v>
      </c>
      <c r="Z89" s="36">
        <v>16</v>
      </c>
      <c r="AA89" s="270">
        <v>73.76</v>
      </c>
      <c r="AB89" s="355"/>
      <c r="AC89" s="16"/>
      <c r="AD89" s="370"/>
      <c r="AE89" s="16"/>
      <c r="AF89" s="16"/>
      <c r="AG89" s="95"/>
      <c r="AH89" s="346"/>
      <c r="AI89" s="347"/>
      <c r="AJ89" s="37">
        <v>13</v>
      </c>
      <c r="AK89" s="220">
        <v>58.69</v>
      </c>
      <c r="AL89" s="115">
        <f>AK89+AA89+Y89</f>
        <v>207.31</v>
      </c>
    </row>
    <row r="90" spans="1:38" ht="16.5">
      <c r="A90" s="104">
        <v>25</v>
      </c>
      <c r="B90" s="428" t="s">
        <v>70</v>
      </c>
      <c r="C90" s="64" t="s">
        <v>148</v>
      </c>
      <c r="D90" s="87" t="s">
        <v>9</v>
      </c>
      <c r="E90" s="385">
        <v>2003</v>
      </c>
      <c r="F90" s="120" t="s">
        <v>29</v>
      </c>
      <c r="G90" s="121">
        <v>0</v>
      </c>
      <c r="H90" s="122">
        <v>14</v>
      </c>
      <c r="I90" s="126">
        <v>116.48</v>
      </c>
      <c r="J90" s="122">
        <v>26</v>
      </c>
      <c r="K90" s="183">
        <v>89.55</v>
      </c>
      <c r="L90" s="184"/>
      <c r="M90" s="185"/>
      <c r="N90" s="185"/>
      <c r="O90" s="185"/>
      <c r="P90" s="185"/>
      <c r="Q90" s="186"/>
      <c r="R90" s="144"/>
      <c r="S90" s="118"/>
      <c r="T90" s="118"/>
      <c r="U90" s="118"/>
      <c r="V90" s="118"/>
      <c r="W90" s="219"/>
      <c r="X90" s="353"/>
      <c r="Y90" s="118"/>
      <c r="Z90" s="118"/>
      <c r="AA90" s="155"/>
      <c r="AB90" s="144"/>
      <c r="AC90" s="118"/>
      <c r="AD90" s="377"/>
      <c r="AE90" s="118"/>
      <c r="AF90" s="118"/>
      <c r="AG90" s="219"/>
      <c r="AH90" s="144"/>
      <c r="AI90" s="118"/>
      <c r="AJ90" s="118"/>
      <c r="AK90" s="219"/>
      <c r="AL90" s="128">
        <f>K90+I90</f>
        <v>206.03</v>
      </c>
    </row>
    <row r="91" spans="1:38" ht="16.5">
      <c r="A91" s="104">
        <v>26</v>
      </c>
      <c r="B91" s="84" t="s">
        <v>593</v>
      </c>
      <c r="C91" s="64" t="s">
        <v>135</v>
      </c>
      <c r="D91" s="87" t="s">
        <v>79</v>
      </c>
      <c r="E91" s="88">
        <v>2004</v>
      </c>
      <c r="F91" s="120"/>
      <c r="G91" s="121"/>
      <c r="H91" s="201"/>
      <c r="I91" s="121"/>
      <c r="J91" s="201"/>
      <c r="K91" s="202"/>
      <c r="L91" s="203"/>
      <c r="M91" s="121"/>
      <c r="N91" s="201"/>
      <c r="O91" s="205"/>
      <c r="P91" s="241"/>
      <c r="Q91" s="206"/>
      <c r="R91" s="253"/>
      <c r="S91" s="131"/>
      <c r="T91" s="131"/>
      <c r="U91" s="131"/>
      <c r="V91" s="131"/>
      <c r="W91" s="443"/>
      <c r="X91" s="249">
        <v>20</v>
      </c>
      <c r="Y91" s="242">
        <v>57.37</v>
      </c>
      <c r="Z91" s="36">
        <v>18</v>
      </c>
      <c r="AA91" s="270">
        <v>71.21</v>
      </c>
      <c r="AB91" s="355"/>
      <c r="AC91" s="16"/>
      <c r="AD91" s="370"/>
      <c r="AE91" s="16"/>
      <c r="AF91" s="16"/>
      <c r="AG91" s="95"/>
      <c r="AH91" s="75">
        <v>13</v>
      </c>
      <c r="AI91" s="213">
        <v>70.96</v>
      </c>
      <c r="AJ91" s="37" t="s">
        <v>29</v>
      </c>
      <c r="AK91" s="218">
        <v>0</v>
      </c>
      <c r="AL91" s="128">
        <f>AI91+AA91+Y91</f>
        <v>199.54</v>
      </c>
    </row>
    <row r="92" spans="1:38" ht="16.5">
      <c r="A92" s="104">
        <v>27</v>
      </c>
      <c r="B92" s="84" t="s">
        <v>308</v>
      </c>
      <c r="C92" s="190" t="s">
        <v>142</v>
      </c>
      <c r="D92" s="260" t="s">
        <v>18</v>
      </c>
      <c r="E92" s="181">
        <v>2006</v>
      </c>
      <c r="F92" s="120"/>
      <c r="G92" s="121"/>
      <c r="H92" s="122"/>
      <c r="I92" s="123"/>
      <c r="J92" s="122"/>
      <c r="K92" s="124"/>
      <c r="L92" s="125"/>
      <c r="M92" s="123"/>
      <c r="N92" s="122"/>
      <c r="O92" s="188"/>
      <c r="P92" s="211"/>
      <c r="Q92" s="189"/>
      <c r="R92" s="275">
        <v>36</v>
      </c>
      <c r="S92" s="126">
        <v>86.65</v>
      </c>
      <c r="T92" s="276">
        <v>17</v>
      </c>
      <c r="U92" s="126">
        <v>76.38</v>
      </c>
      <c r="V92" s="277" t="s">
        <v>295</v>
      </c>
      <c r="W92" s="212">
        <v>0</v>
      </c>
      <c r="X92" s="341"/>
      <c r="Y92" s="117"/>
      <c r="Z92" s="117"/>
      <c r="AA92" s="132"/>
      <c r="AB92" s="145"/>
      <c r="AC92" s="117"/>
      <c r="AD92" s="376"/>
      <c r="AE92" s="117"/>
      <c r="AF92" s="117"/>
      <c r="AG92" s="133"/>
      <c r="AH92" s="145"/>
      <c r="AI92" s="117"/>
      <c r="AJ92" s="117"/>
      <c r="AK92" s="133"/>
      <c r="AL92" s="128">
        <f>U92+S92</f>
        <v>163.03</v>
      </c>
    </row>
    <row r="93" spans="1:38" ht="16.5">
      <c r="A93" s="104">
        <v>28</v>
      </c>
      <c r="B93" s="60" t="s">
        <v>744</v>
      </c>
      <c r="C93" s="190" t="s">
        <v>1003</v>
      </c>
      <c r="D93" s="67" t="s">
        <v>18</v>
      </c>
      <c r="E93" s="70">
        <v>2006</v>
      </c>
      <c r="F93" s="182"/>
      <c r="G93" s="185"/>
      <c r="H93" s="273"/>
      <c r="I93" s="274"/>
      <c r="J93" s="185"/>
      <c r="K93" s="256"/>
      <c r="L93" s="184"/>
      <c r="M93" s="185"/>
      <c r="N93" s="185"/>
      <c r="O93" s="185"/>
      <c r="P93" s="185"/>
      <c r="Q93" s="186"/>
      <c r="R93" s="195"/>
      <c r="S93" s="185"/>
      <c r="T93" s="185"/>
      <c r="U93" s="185"/>
      <c r="V93" s="185"/>
      <c r="W93" s="256"/>
      <c r="X93" s="57"/>
      <c r="Y93" s="35"/>
      <c r="Z93" s="35"/>
      <c r="AA93" s="80"/>
      <c r="AB93" s="75">
        <v>55</v>
      </c>
      <c r="AC93" s="44">
        <v>52.21</v>
      </c>
      <c r="AD93" s="365" t="s">
        <v>295</v>
      </c>
      <c r="AE93" s="392">
        <v>41.63</v>
      </c>
      <c r="AF93" s="37">
        <v>50</v>
      </c>
      <c r="AG93" s="76">
        <v>66.04</v>
      </c>
      <c r="AH93" s="144"/>
      <c r="AI93" s="118"/>
      <c r="AJ93" s="118"/>
      <c r="AK93" s="219"/>
      <c r="AL93" s="397">
        <f>AG93+AE93+AC93</f>
        <v>159.88000000000002</v>
      </c>
    </row>
    <row r="94" spans="1:38" ht="16.5">
      <c r="A94" s="104">
        <v>29</v>
      </c>
      <c r="B94" s="84" t="s">
        <v>603</v>
      </c>
      <c r="C94" s="190" t="s">
        <v>142</v>
      </c>
      <c r="D94" s="87" t="s">
        <v>18</v>
      </c>
      <c r="E94" s="88">
        <v>2004</v>
      </c>
      <c r="F94" s="120"/>
      <c r="G94" s="121"/>
      <c r="H94" s="201"/>
      <c r="I94" s="121"/>
      <c r="J94" s="201"/>
      <c r="K94" s="202"/>
      <c r="L94" s="203"/>
      <c r="M94" s="121"/>
      <c r="N94" s="201"/>
      <c r="O94" s="205"/>
      <c r="P94" s="241"/>
      <c r="Q94" s="206"/>
      <c r="R94" s="204"/>
      <c r="S94" s="205"/>
      <c r="T94" s="205"/>
      <c r="U94" s="205"/>
      <c r="V94" s="205"/>
      <c r="W94" s="444"/>
      <c r="X94" s="249">
        <v>25</v>
      </c>
      <c r="Y94" s="242">
        <v>23.52</v>
      </c>
      <c r="Z94" s="36">
        <v>26</v>
      </c>
      <c r="AA94" s="270">
        <v>32.25</v>
      </c>
      <c r="AB94" s="355"/>
      <c r="AC94" s="16"/>
      <c r="AD94" s="370"/>
      <c r="AE94" s="16"/>
      <c r="AF94" s="16"/>
      <c r="AG94" s="95"/>
      <c r="AH94" s="75">
        <v>16</v>
      </c>
      <c r="AI94" s="213">
        <v>55.49</v>
      </c>
      <c r="AJ94" s="37">
        <v>16</v>
      </c>
      <c r="AK94" s="220">
        <v>33.58</v>
      </c>
      <c r="AL94" s="128">
        <f>AK94+AI94+AA94+Y94</f>
        <v>144.84</v>
      </c>
    </row>
    <row r="95" spans="1:38" ht="16.5">
      <c r="A95" s="104">
        <v>30</v>
      </c>
      <c r="B95" s="84" t="s">
        <v>621</v>
      </c>
      <c r="C95" s="190" t="s">
        <v>132</v>
      </c>
      <c r="D95" s="87" t="s">
        <v>958</v>
      </c>
      <c r="E95" s="88">
        <v>2004</v>
      </c>
      <c r="F95" s="120"/>
      <c r="G95" s="121"/>
      <c r="H95" s="201"/>
      <c r="I95" s="121"/>
      <c r="J95" s="201"/>
      <c r="K95" s="202"/>
      <c r="L95" s="203"/>
      <c r="M95" s="121"/>
      <c r="N95" s="201"/>
      <c r="O95" s="205"/>
      <c r="P95" s="241"/>
      <c r="Q95" s="206"/>
      <c r="R95" s="204"/>
      <c r="S95" s="205"/>
      <c r="T95" s="205"/>
      <c r="U95" s="205"/>
      <c r="V95" s="205"/>
      <c r="W95" s="444"/>
      <c r="X95" s="249">
        <v>34</v>
      </c>
      <c r="Y95" s="210">
        <v>0</v>
      </c>
      <c r="Z95" s="36">
        <v>23</v>
      </c>
      <c r="AA95" s="270">
        <v>55.03</v>
      </c>
      <c r="AB95" s="355"/>
      <c r="AC95" s="16"/>
      <c r="AD95" s="370"/>
      <c r="AE95" s="16"/>
      <c r="AF95" s="16"/>
      <c r="AG95" s="95"/>
      <c r="AH95" s="75">
        <v>18</v>
      </c>
      <c r="AI95" s="213">
        <v>46.51</v>
      </c>
      <c r="AJ95" s="37">
        <v>20</v>
      </c>
      <c r="AK95" s="220">
        <v>18.33</v>
      </c>
      <c r="AL95" s="128">
        <f>AK95+AI95+AA95</f>
        <v>119.87</v>
      </c>
    </row>
    <row r="96" spans="1:38" ht="16.5">
      <c r="A96" s="104">
        <v>31</v>
      </c>
      <c r="B96" s="84" t="s">
        <v>607</v>
      </c>
      <c r="C96" s="190" t="s">
        <v>961</v>
      </c>
      <c r="D96" s="87" t="s">
        <v>18</v>
      </c>
      <c r="E96" s="88">
        <v>2004</v>
      </c>
      <c r="F96" s="120"/>
      <c r="G96" s="121"/>
      <c r="H96" s="201"/>
      <c r="I96" s="121"/>
      <c r="J96" s="201"/>
      <c r="K96" s="202"/>
      <c r="L96" s="203"/>
      <c r="M96" s="121"/>
      <c r="N96" s="201"/>
      <c r="O96" s="205"/>
      <c r="P96" s="241"/>
      <c r="Q96" s="206"/>
      <c r="R96" s="204"/>
      <c r="S96" s="205"/>
      <c r="T96" s="205"/>
      <c r="U96" s="205"/>
      <c r="V96" s="205"/>
      <c r="W96" s="444"/>
      <c r="X96" s="249">
        <v>27</v>
      </c>
      <c r="Y96" s="242">
        <v>20.22</v>
      </c>
      <c r="Z96" s="36">
        <v>27</v>
      </c>
      <c r="AA96" s="270">
        <v>28.79</v>
      </c>
      <c r="AB96" s="355"/>
      <c r="AC96" s="16"/>
      <c r="AD96" s="16"/>
      <c r="AE96" s="16"/>
      <c r="AF96" s="16"/>
      <c r="AG96" s="95"/>
      <c r="AH96" s="75">
        <v>14</v>
      </c>
      <c r="AI96" s="213">
        <v>69.98</v>
      </c>
      <c r="AJ96" s="37" t="s">
        <v>29</v>
      </c>
      <c r="AK96" s="218">
        <v>0</v>
      </c>
      <c r="AL96" s="128">
        <f>AI96+AA96+Y96</f>
        <v>118.99000000000001</v>
      </c>
    </row>
    <row r="97" spans="1:38" ht="16.5">
      <c r="A97" s="104">
        <v>32</v>
      </c>
      <c r="B97" s="84" t="s">
        <v>611</v>
      </c>
      <c r="C97" s="190" t="s">
        <v>135</v>
      </c>
      <c r="D97" s="87" t="s">
        <v>18</v>
      </c>
      <c r="E97" s="421">
        <v>2005</v>
      </c>
      <c r="F97" s="120"/>
      <c r="G97" s="121"/>
      <c r="H97" s="201"/>
      <c r="I97" s="121"/>
      <c r="J97" s="201"/>
      <c r="K97" s="202"/>
      <c r="L97" s="203"/>
      <c r="M97" s="121"/>
      <c r="N97" s="201"/>
      <c r="O97" s="205"/>
      <c r="P97" s="241"/>
      <c r="Q97" s="206"/>
      <c r="R97" s="204"/>
      <c r="S97" s="205"/>
      <c r="T97" s="205"/>
      <c r="U97" s="205"/>
      <c r="V97" s="205"/>
      <c r="W97" s="444"/>
      <c r="X97" s="249">
        <v>29</v>
      </c>
      <c r="Y97" s="242">
        <v>10.9</v>
      </c>
      <c r="Z97" s="36" t="s">
        <v>29</v>
      </c>
      <c r="AA97" s="268">
        <v>0</v>
      </c>
      <c r="AB97" s="355"/>
      <c r="AC97" s="16"/>
      <c r="AD97" s="16"/>
      <c r="AE97" s="16"/>
      <c r="AF97" s="16"/>
      <c r="AG97" s="95"/>
      <c r="AH97" s="75">
        <v>19</v>
      </c>
      <c r="AI97" s="213">
        <v>43.97</v>
      </c>
      <c r="AJ97" s="37">
        <v>12</v>
      </c>
      <c r="AK97" s="220">
        <v>61.23</v>
      </c>
      <c r="AL97" s="128">
        <f>AK97+AI97+Y97</f>
        <v>116.1</v>
      </c>
    </row>
    <row r="98" spans="1:38" ht="16.5">
      <c r="A98" s="104">
        <v>33</v>
      </c>
      <c r="B98" s="84" t="s">
        <v>597</v>
      </c>
      <c r="C98" s="190" t="s">
        <v>135</v>
      </c>
      <c r="D98" s="87" t="s">
        <v>79</v>
      </c>
      <c r="E98" s="88">
        <v>2004</v>
      </c>
      <c r="F98" s="120"/>
      <c r="G98" s="121"/>
      <c r="H98" s="201"/>
      <c r="I98" s="121"/>
      <c r="J98" s="201"/>
      <c r="K98" s="202"/>
      <c r="L98" s="203"/>
      <c r="M98" s="121"/>
      <c r="N98" s="201"/>
      <c r="O98" s="205"/>
      <c r="P98" s="241"/>
      <c r="Q98" s="206"/>
      <c r="R98" s="204"/>
      <c r="S98" s="205"/>
      <c r="T98" s="205"/>
      <c r="U98" s="205"/>
      <c r="V98" s="205"/>
      <c r="W98" s="444"/>
      <c r="X98" s="249">
        <v>22</v>
      </c>
      <c r="Y98" s="242">
        <v>30.16</v>
      </c>
      <c r="Z98" s="36">
        <v>32</v>
      </c>
      <c r="AA98" s="268">
        <v>0</v>
      </c>
      <c r="AB98" s="355"/>
      <c r="AC98" s="16"/>
      <c r="AD98" s="16"/>
      <c r="AE98" s="16"/>
      <c r="AF98" s="16"/>
      <c r="AG98" s="95"/>
      <c r="AH98" s="75">
        <v>20</v>
      </c>
      <c r="AI98" s="213">
        <v>34.67</v>
      </c>
      <c r="AJ98" s="37">
        <v>14</v>
      </c>
      <c r="AK98" s="220">
        <v>45.23</v>
      </c>
      <c r="AL98" s="128">
        <f>AK98+AI98+Y98</f>
        <v>110.06</v>
      </c>
    </row>
    <row r="99" spans="1:38" ht="16.5">
      <c r="A99" s="104">
        <v>34</v>
      </c>
      <c r="B99" s="60" t="s">
        <v>811</v>
      </c>
      <c r="C99" s="190" t="s">
        <v>1003</v>
      </c>
      <c r="D99" s="67" t="s">
        <v>18</v>
      </c>
      <c r="E99" s="70">
        <v>2006</v>
      </c>
      <c r="F99" s="182"/>
      <c r="G99" s="185"/>
      <c r="H99" s="273"/>
      <c r="I99" s="274"/>
      <c r="J99" s="185"/>
      <c r="K99" s="256"/>
      <c r="L99" s="184"/>
      <c r="M99" s="185"/>
      <c r="N99" s="185"/>
      <c r="O99" s="185"/>
      <c r="P99" s="185"/>
      <c r="Q99" s="186"/>
      <c r="R99" s="195"/>
      <c r="S99" s="185"/>
      <c r="T99" s="185"/>
      <c r="U99" s="185"/>
      <c r="V99" s="185"/>
      <c r="W99" s="256"/>
      <c r="X99" s="57"/>
      <c r="Y99" s="35"/>
      <c r="Z99" s="35"/>
      <c r="AA99" s="80"/>
      <c r="AB99" s="75">
        <v>72</v>
      </c>
      <c r="AC99" s="34">
        <v>0</v>
      </c>
      <c r="AD99" s="365" t="s">
        <v>295</v>
      </c>
      <c r="AE99" s="392">
        <v>41.63</v>
      </c>
      <c r="AF99" s="37">
        <v>60</v>
      </c>
      <c r="AG99" s="76">
        <v>53.96</v>
      </c>
      <c r="AH99" s="144"/>
      <c r="AI99" s="118"/>
      <c r="AJ99" s="118"/>
      <c r="AK99" s="219"/>
      <c r="AL99" s="397">
        <f>AG99+AE99</f>
        <v>95.59</v>
      </c>
    </row>
    <row r="100" spans="1:38" ht="16.5">
      <c r="A100" s="104">
        <v>35</v>
      </c>
      <c r="B100" s="84" t="s">
        <v>601</v>
      </c>
      <c r="C100" s="190" t="s">
        <v>142</v>
      </c>
      <c r="D100" s="87" t="s">
        <v>79</v>
      </c>
      <c r="E100" s="421">
        <v>2005</v>
      </c>
      <c r="F100" s="120"/>
      <c r="G100" s="121"/>
      <c r="H100" s="201"/>
      <c r="I100" s="121"/>
      <c r="J100" s="201"/>
      <c r="K100" s="202"/>
      <c r="L100" s="203"/>
      <c r="M100" s="121"/>
      <c r="N100" s="201"/>
      <c r="O100" s="205"/>
      <c r="P100" s="241"/>
      <c r="Q100" s="206"/>
      <c r="R100" s="204"/>
      <c r="S100" s="205"/>
      <c r="T100" s="205"/>
      <c r="U100" s="205"/>
      <c r="V100" s="205"/>
      <c r="W100" s="444"/>
      <c r="X100" s="249">
        <v>24</v>
      </c>
      <c r="Y100" s="242">
        <v>26.36</v>
      </c>
      <c r="Z100" s="36">
        <v>24</v>
      </c>
      <c r="AA100" s="270">
        <v>47.51</v>
      </c>
      <c r="AB100" s="355"/>
      <c r="AC100" s="16"/>
      <c r="AD100" s="370"/>
      <c r="AE100" s="16"/>
      <c r="AF100" s="16"/>
      <c r="AG100" s="95"/>
      <c r="AH100" s="346"/>
      <c r="AI100" s="347"/>
      <c r="AJ100" s="129"/>
      <c r="AK100" s="95"/>
      <c r="AL100" s="128">
        <f>AA100+Y100</f>
        <v>73.87</v>
      </c>
    </row>
    <row r="101" spans="1:38" ht="16.5">
      <c r="A101" s="104">
        <v>36</v>
      </c>
      <c r="B101" s="60" t="s">
        <v>752</v>
      </c>
      <c r="C101" s="190" t="s">
        <v>1003</v>
      </c>
      <c r="D101" s="260" t="s">
        <v>18</v>
      </c>
      <c r="E101" s="181">
        <v>2006</v>
      </c>
      <c r="F101" s="182"/>
      <c r="G101" s="185"/>
      <c r="H101" s="273"/>
      <c r="I101" s="274"/>
      <c r="J101" s="185"/>
      <c r="K101" s="256"/>
      <c r="L101" s="184"/>
      <c r="M101" s="185"/>
      <c r="N101" s="185"/>
      <c r="O101" s="185"/>
      <c r="P101" s="185"/>
      <c r="Q101" s="186"/>
      <c r="R101" s="195"/>
      <c r="S101" s="185"/>
      <c r="T101" s="185"/>
      <c r="U101" s="185"/>
      <c r="V101" s="185"/>
      <c r="W101" s="256"/>
      <c r="X101" s="57"/>
      <c r="Y101" s="35"/>
      <c r="Z101" s="35"/>
      <c r="AA101" s="80"/>
      <c r="AB101" s="75">
        <v>66</v>
      </c>
      <c r="AC101" s="34">
        <v>0</v>
      </c>
      <c r="AD101" s="365" t="s">
        <v>295</v>
      </c>
      <c r="AE101" s="392">
        <v>41.63</v>
      </c>
      <c r="AF101" s="37">
        <v>64</v>
      </c>
      <c r="AG101" s="76">
        <v>28.87</v>
      </c>
      <c r="AH101" s="144"/>
      <c r="AI101" s="118"/>
      <c r="AJ101" s="118"/>
      <c r="AK101" s="219"/>
      <c r="AL101" s="397">
        <f>AG101+AE101</f>
        <v>70.5</v>
      </c>
    </row>
    <row r="102" spans="1:38" ht="16.5">
      <c r="A102" s="104">
        <v>37</v>
      </c>
      <c r="B102" s="84" t="s">
        <v>172</v>
      </c>
      <c r="C102" s="190"/>
      <c r="D102" s="87" t="s">
        <v>18</v>
      </c>
      <c r="E102" s="88">
        <v>2005</v>
      </c>
      <c r="F102" s="243"/>
      <c r="G102" s="244"/>
      <c r="H102" s="245"/>
      <c r="I102" s="244"/>
      <c r="J102" s="246"/>
      <c r="K102" s="248"/>
      <c r="L102" s="203">
        <v>32</v>
      </c>
      <c r="M102" s="121">
        <v>0</v>
      </c>
      <c r="N102" s="201">
        <v>34</v>
      </c>
      <c r="O102" s="121">
        <v>0</v>
      </c>
      <c r="P102" s="201" t="s">
        <v>29</v>
      </c>
      <c r="Q102" s="252">
        <v>0</v>
      </c>
      <c r="R102" s="204"/>
      <c r="S102" s="205"/>
      <c r="T102" s="205"/>
      <c r="U102" s="205"/>
      <c r="V102" s="205"/>
      <c r="W102" s="444"/>
      <c r="X102" s="249">
        <v>35</v>
      </c>
      <c r="Y102" s="210">
        <v>0</v>
      </c>
      <c r="Z102" s="36">
        <v>21</v>
      </c>
      <c r="AA102" s="270">
        <v>61.04</v>
      </c>
      <c r="AB102" s="355"/>
      <c r="AC102" s="16"/>
      <c r="AD102" s="370"/>
      <c r="AE102" s="16"/>
      <c r="AF102" s="16"/>
      <c r="AG102" s="95"/>
      <c r="AH102" s="346"/>
      <c r="AI102" s="347"/>
      <c r="AJ102" s="129"/>
      <c r="AK102" s="95"/>
      <c r="AL102" s="128">
        <f>AA102</f>
        <v>61.04</v>
      </c>
    </row>
    <row r="103" spans="1:38" ht="16.5">
      <c r="A103" s="104">
        <v>38</v>
      </c>
      <c r="B103" s="84" t="s">
        <v>605</v>
      </c>
      <c r="C103" s="190" t="s">
        <v>142</v>
      </c>
      <c r="D103" s="87" t="s">
        <v>18</v>
      </c>
      <c r="E103" s="421">
        <v>2005</v>
      </c>
      <c r="F103" s="120"/>
      <c r="G103" s="121"/>
      <c r="H103" s="201"/>
      <c r="I103" s="121"/>
      <c r="J103" s="201"/>
      <c r="K103" s="202"/>
      <c r="L103" s="203"/>
      <c r="M103" s="121"/>
      <c r="N103" s="201"/>
      <c r="O103" s="205"/>
      <c r="P103" s="241"/>
      <c r="Q103" s="206"/>
      <c r="R103" s="204"/>
      <c r="S103" s="205"/>
      <c r="T103" s="205"/>
      <c r="U103" s="205"/>
      <c r="V103" s="205"/>
      <c r="W103" s="444"/>
      <c r="X103" s="249">
        <v>26</v>
      </c>
      <c r="Y103" s="242">
        <v>21.39</v>
      </c>
      <c r="Z103" s="36">
        <v>25</v>
      </c>
      <c r="AA103" s="270">
        <v>36.18</v>
      </c>
      <c r="AB103" s="355"/>
      <c r="AC103" s="16"/>
      <c r="AD103" s="370"/>
      <c r="AE103" s="16"/>
      <c r="AF103" s="16"/>
      <c r="AG103" s="95"/>
      <c r="AH103" s="346"/>
      <c r="AI103" s="347"/>
      <c r="AJ103" s="129"/>
      <c r="AK103" s="95"/>
      <c r="AL103" s="128">
        <f>AA103+Y103</f>
        <v>57.57</v>
      </c>
    </row>
    <row r="104" spans="1:38" ht="16.5">
      <c r="A104" s="104">
        <v>39</v>
      </c>
      <c r="B104" s="84" t="s">
        <v>174</v>
      </c>
      <c r="C104" s="190" t="s">
        <v>144</v>
      </c>
      <c r="D104" s="260" t="s">
        <v>18</v>
      </c>
      <c r="E104" s="181">
        <v>2005</v>
      </c>
      <c r="F104" s="120"/>
      <c r="G104" s="121"/>
      <c r="H104" s="122"/>
      <c r="I104" s="123"/>
      <c r="J104" s="122"/>
      <c r="K104" s="124"/>
      <c r="L104" s="125">
        <v>35</v>
      </c>
      <c r="M104" s="123">
        <v>0</v>
      </c>
      <c r="N104" s="122">
        <v>33</v>
      </c>
      <c r="O104" s="126">
        <v>2.52</v>
      </c>
      <c r="P104" s="122">
        <v>30</v>
      </c>
      <c r="Q104" s="127">
        <v>14.97</v>
      </c>
      <c r="R104" s="187"/>
      <c r="S104" s="188"/>
      <c r="T104" s="188"/>
      <c r="U104" s="188"/>
      <c r="V104" s="188"/>
      <c r="W104" s="212"/>
      <c r="X104" s="65">
        <v>23</v>
      </c>
      <c r="Y104" s="213">
        <v>28.28</v>
      </c>
      <c r="Z104" s="36">
        <v>31</v>
      </c>
      <c r="AA104" s="270">
        <v>3.82</v>
      </c>
      <c r="AB104" s="355"/>
      <c r="AC104" s="16"/>
      <c r="AD104" s="16"/>
      <c r="AE104" s="16"/>
      <c r="AF104" s="16"/>
      <c r="AG104" s="95"/>
      <c r="AH104" s="158"/>
      <c r="AI104" s="16"/>
      <c r="AJ104" s="129"/>
      <c r="AK104" s="95"/>
      <c r="AL104" s="128">
        <f>AA104+Y104+Q104+O104</f>
        <v>49.59</v>
      </c>
    </row>
    <row r="105" spans="1:44" ht="16.5">
      <c r="A105" s="104">
        <v>40</v>
      </c>
      <c r="B105" s="214" t="s">
        <v>615</v>
      </c>
      <c r="C105" s="190" t="s">
        <v>959</v>
      </c>
      <c r="D105" s="87" t="s">
        <v>18</v>
      </c>
      <c r="E105" s="88">
        <v>2004</v>
      </c>
      <c r="F105" s="120"/>
      <c r="G105" s="121"/>
      <c r="H105" s="201"/>
      <c r="I105" s="121"/>
      <c r="J105" s="201"/>
      <c r="K105" s="202"/>
      <c r="L105" s="203"/>
      <c r="M105" s="121"/>
      <c r="N105" s="201"/>
      <c r="O105" s="205"/>
      <c r="P105" s="241"/>
      <c r="Q105" s="206"/>
      <c r="R105" s="204"/>
      <c r="S105" s="205"/>
      <c r="T105" s="205"/>
      <c r="U105" s="205"/>
      <c r="V105" s="205"/>
      <c r="W105" s="444"/>
      <c r="X105" s="249">
        <v>31</v>
      </c>
      <c r="Y105" s="210">
        <v>0</v>
      </c>
      <c r="Z105" s="36">
        <v>28</v>
      </c>
      <c r="AA105" s="270">
        <v>24.74</v>
      </c>
      <c r="AB105" s="355"/>
      <c r="AC105" s="16"/>
      <c r="AD105" s="16"/>
      <c r="AE105" s="16"/>
      <c r="AF105" s="16"/>
      <c r="AG105" s="95"/>
      <c r="AH105" s="75">
        <v>22</v>
      </c>
      <c r="AI105" s="209">
        <v>0</v>
      </c>
      <c r="AJ105" s="37">
        <v>21</v>
      </c>
      <c r="AK105" s="220">
        <v>12.39</v>
      </c>
      <c r="AL105" s="128">
        <f>AK105+AA105</f>
        <v>37.129999999999995</v>
      </c>
      <c r="AQ105" s="5"/>
      <c r="AR105" s="24"/>
    </row>
    <row r="106" spans="1:44" ht="16.5">
      <c r="A106" s="104">
        <v>41</v>
      </c>
      <c r="B106" s="214" t="s">
        <v>613</v>
      </c>
      <c r="C106" s="190" t="s">
        <v>959</v>
      </c>
      <c r="D106" s="259" t="s">
        <v>18</v>
      </c>
      <c r="E106" s="200">
        <v>2004</v>
      </c>
      <c r="F106" s="120"/>
      <c r="G106" s="121"/>
      <c r="H106" s="201"/>
      <c r="I106" s="121"/>
      <c r="J106" s="201"/>
      <c r="K106" s="202"/>
      <c r="L106" s="203"/>
      <c r="M106" s="121"/>
      <c r="N106" s="201"/>
      <c r="O106" s="205"/>
      <c r="P106" s="241"/>
      <c r="Q106" s="206"/>
      <c r="R106" s="204"/>
      <c r="S106" s="205"/>
      <c r="T106" s="205"/>
      <c r="U106" s="205"/>
      <c r="V106" s="205"/>
      <c r="W106" s="444"/>
      <c r="X106" s="249">
        <v>30</v>
      </c>
      <c r="Y106" s="242">
        <v>1.98</v>
      </c>
      <c r="Z106" s="36">
        <v>30</v>
      </c>
      <c r="AA106" s="270">
        <v>11.91</v>
      </c>
      <c r="AB106" s="355"/>
      <c r="AC106" s="16"/>
      <c r="AD106" s="16"/>
      <c r="AE106" s="16"/>
      <c r="AF106" s="16"/>
      <c r="AG106" s="95"/>
      <c r="AH106" s="75">
        <v>21</v>
      </c>
      <c r="AI106" s="213">
        <v>17.9</v>
      </c>
      <c r="AJ106" s="37">
        <v>25</v>
      </c>
      <c r="AK106" s="218">
        <v>0</v>
      </c>
      <c r="AL106" s="128">
        <f>AI106+AA106+Y106</f>
        <v>31.79</v>
      </c>
      <c r="AQ106" s="5"/>
      <c r="AR106" s="24"/>
    </row>
    <row r="107" spans="1:42" ht="16.5">
      <c r="A107" s="104">
        <v>42</v>
      </c>
      <c r="B107" s="60" t="s">
        <v>1069</v>
      </c>
      <c r="C107" s="190" t="s">
        <v>1003</v>
      </c>
      <c r="D107" s="87" t="s">
        <v>79</v>
      </c>
      <c r="E107" s="200">
        <v>2005</v>
      </c>
      <c r="F107" s="120"/>
      <c r="G107" s="121"/>
      <c r="H107" s="201"/>
      <c r="I107" s="121"/>
      <c r="J107" s="201"/>
      <c r="K107" s="202"/>
      <c r="L107" s="203"/>
      <c r="M107" s="121"/>
      <c r="N107" s="201"/>
      <c r="O107" s="205"/>
      <c r="P107" s="241"/>
      <c r="Q107" s="206"/>
      <c r="R107" s="204"/>
      <c r="S107" s="205"/>
      <c r="T107" s="205"/>
      <c r="U107" s="205"/>
      <c r="V107" s="205"/>
      <c r="W107" s="444"/>
      <c r="X107" s="249"/>
      <c r="Y107" s="210"/>
      <c r="Z107" s="36"/>
      <c r="AA107" s="268"/>
      <c r="AB107" s="355"/>
      <c r="AC107" s="16"/>
      <c r="AD107" s="16"/>
      <c r="AE107" s="16"/>
      <c r="AF107" s="16"/>
      <c r="AG107" s="95"/>
      <c r="AH107" s="75" t="s">
        <v>29</v>
      </c>
      <c r="AI107" s="209">
        <v>0</v>
      </c>
      <c r="AJ107" s="37">
        <v>18</v>
      </c>
      <c r="AK107" s="220">
        <v>25.53</v>
      </c>
      <c r="AL107" s="128">
        <f>AK107</f>
        <v>25.53</v>
      </c>
      <c r="AO107" s="5"/>
      <c r="AP107" s="5"/>
    </row>
    <row r="108" spans="1:44" ht="16.5">
      <c r="A108" s="104">
        <v>43</v>
      </c>
      <c r="B108" s="84" t="s">
        <v>619</v>
      </c>
      <c r="C108" s="190" t="s">
        <v>142</v>
      </c>
      <c r="D108" s="87" t="s">
        <v>958</v>
      </c>
      <c r="E108" s="88">
        <v>2005</v>
      </c>
      <c r="F108" s="120"/>
      <c r="G108" s="121"/>
      <c r="H108" s="201"/>
      <c r="I108" s="121"/>
      <c r="J108" s="201"/>
      <c r="K108" s="202"/>
      <c r="L108" s="203"/>
      <c r="M108" s="121"/>
      <c r="N108" s="201"/>
      <c r="O108" s="205"/>
      <c r="P108" s="241"/>
      <c r="Q108" s="206"/>
      <c r="R108" s="204"/>
      <c r="S108" s="205"/>
      <c r="T108" s="205"/>
      <c r="U108" s="205"/>
      <c r="V108" s="205"/>
      <c r="W108" s="444"/>
      <c r="X108" s="249">
        <v>33</v>
      </c>
      <c r="Y108" s="210">
        <v>0</v>
      </c>
      <c r="Z108" s="36">
        <v>29</v>
      </c>
      <c r="AA108" s="270">
        <v>15.61</v>
      </c>
      <c r="AB108" s="355"/>
      <c r="AC108" s="16"/>
      <c r="AD108" s="16"/>
      <c r="AE108" s="16"/>
      <c r="AF108" s="16"/>
      <c r="AG108" s="95"/>
      <c r="AH108" s="346"/>
      <c r="AI108" s="347"/>
      <c r="AJ108" s="129"/>
      <c r="AK108" s="95"/>
      <c r="AL108" s="128">
        <f>AA108</f>
        <v>15.61</v>
      </c>
      <c r="AM108" s="107"/>
      <c r="AO108" s="5"/>
      <c r="AP108" s="5"/>
      <c r="AQ108" s="173"/>
      <c r="AR108" s="24"/>
    </row>
    <row r="109" spans="1:44" ht="16.5">
      <c r="A109" s="104">
        <v>44</v>
      </c>
      <c r="B109" s="84" t="s">
        <v>812</v>
      </c>
      <c r="C109" s="190" t="s">
        <v>962</v>
      </c>
      <c r="D109" s="87" t="s">
        <v>18</v>
      </c>
      <c r="E109" s="88">
        <v>2005</v>
      </c>
      <c r="F109" s="120"/>
      <c r="G109" s="121"/>
      <c r="H109" s="201"/>
      <c r="I109" s="121"/>
      <c r="J109" s="201"/>
      <c r="K109" s="202"/>
      <c r="L109" s="203"/>
      <c r="M109" s="121"/>
      <c r="N109" s="201"/>
      <c r="O109" s="205"/>
      <c r="P109" s="241"/>
      <c r="Q109" s="206"/>
      <c r="R109" s="204"/>
      <c r="S109" s="205"/>
      <c r="T109" s="205"/>
      <c r="U109" s="205"/>
      <c r="V109" s="205"/>
      <c r="W109" s="444"/>
      <c r="X109" s="249"/>
      <c r="Y109" s="210"/>
      <c r="Z109" s="36">
        <v>35</v>
      </c>
      <c r="AA109" s="268">
        <v>0</v>
      </c>
      <c r="AB109" s="355"/>
      <c r="AC109" s="16"/>
      <c r="AD109" s="16"/>
      <c r="AE109" s="16"/>
      <c r="AF109" s="16"/>
      <c r="AG109" s="95"/>
      <c r="AH109" s="346"/>
      <c r="AI109" s="347"/>
      <c r="AJ109" s="129"/>
      <c r="AK109" s="95"/>
      <c r="AL109" s="128">
        <v>0</v>
      </c>
      <c r="AM109" s="107"/>
      <c r="AO109" s="5"/>
      <c r="AP109" s="5"/>
      <c r="AQ109" s="173"/>
      <c r="AR109" s="24"/>
    </row>
    <row r="110" spans="1:44" ht="16.5">
      <c r="A110" s="104">
        <v>45</v>
      </c>
      <c r="B110" s="159" t="s">
        <v>1079</v>
      </c>
      <c r="C110" s="190" t="s">
        <v>962</v>
      </c>
      <c r="D110" s="87" t="s">
        <v>18</v>
      </c>
      <c r="E110" s="69">
        <v>2004</v>
      </c>
      <c r="F110" s="120"/>
      <c r="G110" s="205"/>
      <c r="H110" s="211"/>
      <c r="I110" s="188"/>
      <c r="J110" s="193"/>
      <c r="K110" s="212"/>
      <c r="L110" s="394"/>
      <c r="M110" s="188"/>
      <c r="N110" s="211"/>
      <c r="O110" s="188"/>
      <c r="P110" s="122"/>
      <c r="Q110" s="189"/>
      <c r="R110" s="275"/>
      <c r="S110" s="123"/>
      <c r="T110" s="276"/>
      <c r="U110" s="123"/>
      <c r="V110" s="386"/>
      <c r="W110" s="124"/>
      <c r="X110" s="65"/>
      <c r="Y110" s="209"/>
      <c r="Z110" s="280"/>
      <c r="AA110" s="268"/>
      <c r="AB110" s="75"/>
      <c r="AC110" s="34"/>
      <c r="AD110" s="134"/>
      <c r="AE110" s="366"/>
      <c r="AF110" s="37"/>
      <c r="AG110" s="133"/>
      <c r="AH110" s="75"/>
      <c r="AI110" s="209"/>
      <c r="AJ110" s="37">
        <v>27</v>
      </c>
      <c r="AK110" s="218">
        <v>0</v>
      </c>
      <c r="AL110" s="128">
        <v>0</v>
      </c>
      <c r="AM110" s="107"/>
      <c r="AO110" s="5"/>
      <c r="AP110" s="5"/>
      <c r="AQ110" s="173"/>
      <c r="AR110" s="24"/>
    </row>
    <row r="111" spans="1:44" ht="16.5">
      <c r="A111" s="104">
        <v>46</v>
      </c>
      <c r="B111" s="214" t="s">
        <v>627</v>
      </c>
      <c r="C111" s="190" t="s">
        <v>960</v>
      </c>
      <c r="D111" s="87" t="s">
        <v>79</v>
      </c>
      <c r="E111" s="385">
        <v>2003</v>
      </c>
      <c r="F111" s="120"/>
      <c r="G111" s="121"/>
      <c r="H111" s="201"/>
      <c r="I111" s="121"/>
      <c r="J111" s="201"/>
      <c r="K111" s="202"/>
      <c r="L111" s="203"/>
      <c r="M111" s="121"/>
      <c r="N111" s="201"/>
      <c r="O111" s="205"/>
      <c r="P111" s="241"/>
      <c r="Q111" s="206"/>
      <c r="R111" s="204"/>
      <c r="S111" s="205"/>
      <c r="T111" s="205"/>
      <c r="U111" s="205"/>
      <c r="V111" s="205"/>
      <c r="W111" s="444"/>
      <c r="X111" s="440" t="s">
        <v>29</v>
      </c>
      <c r="Y111" s="210">
        <v>0</v>
      </c>
      <c r="Z111" s="36">
        <v>36</v>
      </c>
      <c r="AA111" s="268">
        <v>0</v>
      </c>
      <c r="AB111" s="355"/>
      <c r="AC111" s="16"/>
      <c r="AD111" s="16"/>
      <c r="AE111" s="16"/>
      <c r="AF111" s="16"/>
      <c r="AG111" s="95"/>
      <c r="AH111" s="388"/>
      <c r="AI111" s="347"/>
      <c r="AJ111" s="129"/>
      <c r="AK111" s="95"/>
      <c r="AL111" s="128">
        <f>0</f>
        <v>0</v>
      </c>
      <c r="AM111" s="107"/>
      <c r="AO111" s="5"/>
      <c r="AP111" s="5"/>
      <c r="AQ111" s="173"/>
      <c r="AR111" s="24"/>
    </row>
    <row r="112" spans="1:44" ht="16.5">
      <c r="A112" s="104">
        <v>47</v>
      </c>
      <c r="B112" s="60" t="s">
        <v>1070</v>
      </c>
      <c r="C112" s="190" t="s">
        <v>962</v>
      </c>
      <c r="D112" s="87" t="s">
        <v>18</v>
      </c>
      <c r="E112" s="70">
        <v>2004</v>
      </c>
      <c r="F112" s="182"/>
      <c r="G112" s="185"/>
      <c r="H112" s="273"/>
      <c r="I112" s="274"/>
      <c r="J112" s="185"/>
      <c r="K112" s="256"/>
      <c r="L112" s="184"/>
      <c r="M112" s="185"/>
      <c r="N112" s="185"/>
      <c r="O112" s="185"/>
      <c r="P112" s="185"/>
      <c r="Q112" s="186"/>
      <c r="R112" s="195"/>
      <c r="S112" s="185"/>
      <c r="T112" s="185"/>
      <c r="U112" s="185"/>
      <c r="V112" s="185"/>
      <c r="W112" s="256"/>
      <c r="X112" s="57"/>
      <c r="Y112" s="35"/>
      <c r="Z112" s="35"/>
      <c r="AA112" s="80"/>
      <c r="AB112" s="75"/>
      <c r="AC112" s="34"/>
      <c r="AD112" s="365"/>
      <c r="AE112" s="366"/>
      <c r="AF112" s="37"/>
      <c r="AG112" s="133"/>
      <c r="AH112" s="75" t="s">
        <v>29</v>
      </c>
      <c r="AI112" s="209">
        <v>0</v>
      </c>
      <c r="AJ112" s="37">
        <v>26</v>
      </c>
      <c r="AK112" s="218">
        <v>0</v>
      </c>
      <c r="AL112" s="128">
        <v>0</v>
      </c>
      <c r="AM112" s="107"/>
      <c r="AO112" s="5"/>
      <c r="AP112" s="5"/>
      <c r="AQ112" s="173"/>
      <c r="AR112" s="24"/>
    </row>
    <row r="113" spans="1:42" ht="16.5">
      <c r="A113" s="104">
        <v>48</v>
      </c>
      <c r="B113" s="214" t="s">
        <v>630</v>
      </c>
      <c r="C113" s="64" t="s">
        <v>959</v>
      </c>
      <c r="D113" s="87" t="s">
        <v>958</v>
      </c>
      <c r="E113" s="88">
        <v>2005</v>
      </c>
      <c r="F113" s="91"/>
      <c r="G113" s="38"/>
      <c r="H113" s="9"/>
      <c r="I113" s="38"/>
      <c r="J113" s="9"/>
      <c r="K113" s="247"/>
      <c r="L113" s="249"/>
      <c r="M113" s="38"/>
      <c r="N113" s="9"/>
      <c r="O113" s="131"/>
      <c r="P113" s="250"/>
      <c r="Q113" s="251"/>
      <c r="R113" s="253"/>
      <c r="S113" s="131"/>
      <c r="T113" s="131"/>
      <c r="U113" s="131"/>
      <c r="V113" s="131"/>
      <c r="W113" s="443"/>
      <c r="X113" s="440" t="s">
        <v>29</v>
      </c>
      <c r="Y113" s="210">
        <v>0</v>
      </c>
      <c r="Z113" s="36">
        <v>33</v>
      </c>
      <c r="AA113" s="268">
        <v>0</v>
      </c>
      <c r="AB113" s="354"/>
      <c r="AC113" s="209"/>
      <c r="AD113" s="209"/>
      <c r="AE113" s="209"/>
      <c r="AF113" s="209"/>
      <c r="AG113" s="218"/>
      <c r="AH113" s="75">
        <v>24</v>
      </c>
      <c r="AI113" s="209">
        <v>0</v>
      </c>
      <c r="AJ113" s="37">
        <v>28</v>
      </c>
      <c r="AK113" s="95">
        <v>0</v>
      </c>
      <c r="AL113" s="115">
        <v>0</v>
      </c>
      <c r="AO113" s="5"/>
      <c r="AP113" s="5"/>
    </row>
    <row r="114" spans="1:42" ht="16.5">
      <c r="A114" s="104">
        <v>49</v>
      </c>
      <c r="B114" s="214" t="s">
        <v>617</v>
      </c>
      <c r="C114" s="64" t="s">
        <v>962</v>
      </c>
      <c r="D114" s="87" t="s">
        <v>18</v>
      </c>
      <c r="E114" s="88">
        <v>2005</v>
      </c>
      <c r="F114" s="91"/>
      <c r="G114" s="38"/>
      <c r="H114" s="9"/>
      <c r="I114" s="38"/>
      <c r="J114" s="9"/>
      <c r="K114" s="247"/>
      <c r="L114" s="249"/>
      <c r="M114" s="38"/>
      <c r="N114" s="9"/>
      <c r="O114" s="131"/>
      <c r="P114" s="250"/>
      <c r="Q114" s="251"/>
      <c r="R114" s="253"/>
      <c r="S114" s="131"/>
      <c r="T114" s="131"/>
      <c r="U114" s="131"/>
      <c r="V114" s="131"/>
      <c r="W114" s="443"/>
      <c r="X114" s="249">
        <v>32</v>
      </c>
      <c r="Y114" s="210">
        <v>0</v>
      </c>
      <c r="Z114" s="117"/>
      <c r="AA114" s="132"/>
      <c r="AB114" s="145"/>
      <c r="AC114" s="117"/>
      <c r="AD114" s="117"/>
      <c r="AE114" s="117"/>
      <c r="AF114" s="117"/>
      <c r="AG114" s="133"/>
      <c r="AH114" s="346"/>
      <c r="AI114" s="347"/>
      <c r="AJ114" s="117"/>
      <c r="AK114" s="133"/>
      <c r="AL114" s="115">
        <v>0</v>
      </c>
      <c r="AO114" s="5"/>
      <c r="AP114" s="5"/>
    </row>
    <row r="115" spans="1:42" ht="16.5">
      <c r="A115" s="104">
        <v>50</v>
      </c>
      <c r="B115" s="84" t="s">
        <v>633</v>
      </c>
      <c r="C115" s="64" t="s">
        <v>247</v>
      </c>
      <c r="D115" s="87" t="s">
        <v>958</v>
      </c>
      <c r="E115" s="88">
        <v>2005</v>
      </c>
      <c r="F115" s="91"/>
      <c r="G115" s="38"/>
      <c r="H115" s="9"/>
      <c r="I115" s="38"/>
      <c r="J115" s="9"/>
      <c r="K115" s="247"/>
      <c r="L115" s="249"/>
      <c r="M115" s="38"/>
      <c r="N115" s="9"/>
      <c r="O115" s="131"/>
      <c r="P115" s="250"/>
      <c r="Q115" s="251"/>
      <c r="R115" s="253"/>
      <c r="S115" s="131"/>
      <c r="T115" s="131"/>
      <c r="U115" s="131"/>
      <c r="V115" s="131"/>
      <c r="W115" s="443"/>
      <c r="X115" s="440" t="s">
        <v>29</v>
      </c>
      <c r="Y115" s="210">
        <v>0</v>
      </c>
      <c r="Z115" s="36">
        <v>34</v>
      </c>
      <c r="AA115" s="268">
        <v>0</v>
      </c>
      <c r="AB115" s="354"/>
      <c r="AC115" s="209"/>
      <c r="AD115" s="209"/>
      <c r="AE115" s="209"/>
      <c r="AF115" s="209"/>
      <c r="AG115" s="218"/>
      <c r="AH115" s="388"/>
      <c r="AI115" s="347"/>
      <c r="AJ115" s="129"/>
      <c r="AK115" s="95"/>
      <c r="AL115" s="115">
        <v>0</v>
      </c>
      <c r="AO115" s="5"/>
      <c r="AP115" s="5"/>
    </row>
    <row r="116" spans="1:42" ht="17.25" thickBot="1">
      <c r="A116" s="422">
        <v>51</v>
      </c>
      <c r="B116" s="429" t="s">
        <v>1068</v>
      </c>
      <c r="C116" s="86" t="s">
        <v>959</v>
      </c>
      <c r="D116" s="208" t="s">
        <v>79</v>
      </c>
      <c r="E116" s="431">
        <v>2005</v>
      </c>
      <c r="F116" s="434"/>
      <c r="G116" s="424"/>
      <c r="H116" s="423"/>
      <c r="I116" s="424"/>
      <c r="J116" s="423"/>
      <c r="K116" s="435"/>
      <c r="L116" s="430"/>
      <c r="M116" s="424"/>
      <c r="N116" s="423"/>
      <c r="O116" s="425"/>
      <c r="P116" s="426"/>
      <c r="Q116" s="437"/>
      <c r="R116" s="445"/>
      <c r="S116" s="425"/>
      <c r="T116" s="425"/>
      <c r="U116" s="425"/>
      <c r="V116" s="425"/>
      <c r="W116" s="446"/>
      <c r="X116" s="441"/>
      <c r="Y116" s="427"/>
      <c r="Z116" s="55"/>
      <c r="AA116" s="351"/>
      <c r="AB116" s="356"/>
      <c r="AC116" s="234"/>
      <c r="AD116" s="234"/>
      <c r="AE116" s="234"/>
      <c r="AF116" s="234"/>
      <c r="AG116" s="235"/>
      <c r="AH116" s="382">
        <v>23</v>
      </c>
      <c r="AI116" s="234">
        <v>0</v>
      </c>
      <c r="AJ116" s="383">
        <v>24</v>
      </c>
      <c r="AK116" s="235">
        <v>0</v>
      </c>
      <c r="AL116" s="116">
        <v>0</v>
      </c>
      <c r="AO116" s="5"/>
      <c r="AP116" s="5"/>
    </row>
    <row r="117" spans="1:11" ht="28.5" customHeight="1" thickBot="1">
      <c r="A117" s="298" t="s">
        <v>312</v>
      </c>
      <c r="B117" s="298"/>
      <c r="C117" s="298"/>
      <c r="D117" s="298"/>
      <c r="E117" s="298"/>
      <c r="F117" s="298"/>
      <c r="G117" s="298"/>
      <c r="H117" s="298"/>
      <c r="I117" s="298"/>
      <c r="J117" s="298"/>
      <c r="K117" s="298"/>
    </row>
    <row r="118" spans="1:38" ht="15.75" customHeight="1" thickBot="1">
      <c r="A118" s="447" t="s">
        <v>0</v>
      </c>
      <c r="B118" s="324" t="s">
        <v>127</v>
      </c>
      <c r="C118" s="327" t="s">
        <v>139</v>
      </c>
      <c r="D118" s="324" t="s">
        <v>138</v>
      </c>
      <c r="E118" s="327" t="s">
        <v>128</v>
      </c>
      <c r="F118" s="311" t="s">
        <v>160</v>
      </c>
      <c r="G118" s="312"/>
      <c r="H118" s="312"/>
      <c r="I118" s="312"/>
      <c r="J118" s="312"/>
      <c r="K118" s="313"/>
      <c r="L118" s="304" t="s">
        <v>188</v>
      </c>
      <c r="M118" s="305"/>
      <c r="N118" s="305"/>
      <c r="O118" s="305"/>
      <c r="P118" s="305"/>
      <c r="Q118" s="306"/>
      <c r="R118" s="299" t="s">
        <v>303</v>
      </c>
      <c r="S118" s="300"/>
      <c r="T118" s="300"/>
      <c r="U118" s="300"/>
      <c r="V118" s="300"/>
      <c r="W118" s="300"/>
      <c r="X118" s="286" t="s">
        <v>949</v>
      </c>
      <c r="Y118" s="287"/>
      <c r="Z118" s="287"/>
      <c r="AA118" s="288"/>
      <c r="AB118" s="333" t="s">
        <v>998</v>
      </c>
      <c r="AC118" s="334"/>
      <c r="AD118" s="334"/>
      <c r="AE118" s="334"/>
      <c r="AF118" s="334"/>
      <c r="AG118" s="335"/>
      <c r="AH118" s="293" t="s">
        <v>949</v>
      </c>
      <c r="AI118" s="294"/>
      <c r="AJ118" s="294"/>
      <c r="AK118" s="294"/>
      <c r="AL118" s="348" t="s">
        <v>1080</v>
      </c>
    </row>
    <row r="119" spans="1:38" ht="15.75" customHeight="1" thickBot="1">
      <c r="A119" s="448"/>
      <c r="B119" s="325"/>
      <c r="C119" s="328"/>
      <c r="D119" s="325"/>
      <c r="E119" s="328"/>
      <c r="F119" s="330" t="s">
        <v>1081</v>
      </c>
      <c r="G119" s="309"/>
      <c r="H119" s="308" t="s">
        <v>1001</v>
      </c>
      <c r="I119" s="309"/>
      <c r="J119" s="308" t="s">
        <v>1002</v>
      </c>
      <c r="K119" s="310"/>
      <c r="L119" s="301" t="s">
        <v>189</v>
      </c>
      <c r="M119" s="302"/>
      <c r="N119" s="302" t="s">
        <v>190</v>
      </c>
      <c r="O119" s="302"/>
      <c r="P119" s="302" t="s">
        <v>191</v>
      </c>
      <c r="Q119" s="303"/>
      <c r="R119" s="301" t="s">
        <v>304</v>
      </c>
      <c r="S119" s="302"/>
      <c r="T119" s="302" t="s">
        <v>305</v>
      </c>
      <c r="U119" s="302"/>
      <c r="V119" s="302" t="s">
        <v>306</v>
      </c>
      <c r="W119" s="303"/>
      <c r="X119" s="289" t="s">
        <v>950</v>
      </c>
      <c r="Y119" s="290"/>
      <c r="Z119" s="291" t="s">
        <v>951</v>
      </c>
      <c r="AA119" s="292"/>
      <c r="AB119" s="330" t="s">
        <v>999</v>
      </c>
      <c r="AC119" s="310"/>
      <c r="AD119" s="336" t="s">
        <v>1000</v>
      </c>
      <c r="AE119" s="336"/>
      <c r="AF119" s="330" t="s">
        <v>161</v>
      </c>
      <c r="AG119" s="310"/>
      <c r="AH119" s="295" t="s">
        <v>1005</v>
      </c>
      <c r="AI119" s="296"/>
      <c r="AJ119" s="296" t="s">
        <v>1006</v>
      </c>
      <c r="AK119" s="297"/>
      <c r="AL119" s="349"/>
    </row>
    <row r="120" spans="1:38" ht="15.75" customHeight="1" thickBot="1">
      <c r="A120" s="449"/>
      <c r="B120" s="326"/>
      <c r="C120" s="331"/>
      <c r="D120" s="332"/>
      <c r="E120" s="331"/>
      <c r="F120" s="46" t="s">
        <v>126</v>
      </c>
      <c r="G120" s="47" t="s">
        <v>137</v>
      </c>
      <c r="H120" s="48" t="s">
        <v>126</v>
      </c>
      <c r="I120" s="47" t="s">
        <v>137</v>
      </c>
      <c r="J120" s="48" t="s">
        <v>126</v>
      </c>
      <c r="K120" s="49" t="s">
        <v>137</v>
      </c>
      <c r="L120" s="46" t="s">
        <v>126</v>
      </c>
      <c r="M120" s="47" t="s">
        <v>137</v>
      </c>
      <c r="N120" s="48" t="s">
        <v>126</v>
      </c>
      <c r="O120" s="47" t="s">
        <v>137</v>
      </c>
      <c r="P120" s="48" t="s">
        <v>126</v>
      </c>
      <c r="Q120" s="119" t="s">
        <v>137</v>
      </c>
      <c r="R120" s="23" t="s">
        <v>126</v>
      </c>
      <c r="S120" s="22" t="s">
        <v>137</v>
      </c>
      <c r="T120" s="21" t="s">
        <v>126</v>
      </c>
      <c r="U120" s="22" t="s">
        <v>137</v>
      </c>
      <c r="V120" s="21" t="s">
        <v>126</v>
      </c>
      <c r="W120" s="113" t="s">
        <v>137</v>
      </c>
      <c r="X120" s="23" t="s">
        <v>126</v>
      </c>
      <c r="Y120" s="22" t="s">
        <v>137</v>
      </c>
      <c r="Z120" s="23" t="s">
        <v>126</v>
      </c>
      <c r="AA120" s="20" t="s">
        <v>137</v>
      </c>
      <c r="AB120" s="23" t="s">
        <v>126</v>
      </c>
      <c r="AC120" s="20" t="s">
        <v>137</v>
      </c>
      <c r="AD120" s="271" t="s">
        <v>126</v>
      </c>
      <c r="AE120" s="113" t="s">
        <v>137</v>
      </c>
      <c r="AF120" s="23" t="s">
        <v>126</v>
      </c>
      <c r="AG120" s="20" t="s">
        <v>137</v>
      </c>
      <c r="AH120" s="378" t="s">
        <v>126</v>
      </c>
      <c r="AI120" s="379" t="s">
        <v>137</v>
      </c>
      <c r="AJ120" s="380" t="s">
        <v>126</v>
      </c>
      <c r="AK120" s="381" t="s">
        <v>137</v>
      </c>
      <c r="AL120" s="350"/>
    </row>
    <row r="121" spans="1:42" ht="16.5">
      <c r="A121" s="411">
        <v>1</v>
      </c>
      <c r="B121" s="403" t="s">
        <v>7</v>
      </c>
      <c r="C121" s="404" t="s">
        <v>136</v>
      </c>
      <c r="D121" s="405" t="s">
        <v>9</v>
      </c>
      <c r="E121" s="406">
        <v>2004</v>
      </c>
      <c r="F121" s="135">
        <v>2</v>
      </c>
      <c r="G121" s="51">
        <v>147.16</v>
      </c>
      <c r="H121" s="139">
        <v>1</v>
      </c>
      <c r="I121" s="51">
        <v>150</v>
      </c>
      <c r="J121" s="139">
        <v>1</v>
      </c>
      <c r="K121" s="130">
        <v>150</v>
      </c>
      <c r="L121" s="141" t="s">
        <v>29</v>
      </c>
      <c r="M121" s="53">
        <v>0</v>
      </c>
      <c r="N121" s="139">
        <v>1</v>
      </c>
      <c r="O121" s="51">
        <v>150</v>
      </c>
      <c r="P121" s="139">
        <v>2</v>
      </c>
      <c r="Q121" s="74">
        <v>133.51</v>
      </c>
      <c r="R121" s="72">
        <v>4</v>
      </c>
      <c r="S121" s="51">
        <v>116.99</v>
      </c>
      <c r="T121" s="140">
        <v>2</v>
      </c>
      <c r="U121" s="53">
        <v>110.7</v>
      </c>
      <c r="V121" s="139">
        <v>1</v>
      </c>
      <c r="W121" s="175">
        <v>60</v>
      </c>
      <c r="X121" s="141" t="s">
        <v>29</v>
      </c>
      <c r="Y121" s="230">
        <v>0</v>
      </c>
      <c r="Z121" s="139">
        <v>1</v>
      </c>
      <c r="AA121" s="231">
        <v>100</v>
      </c>
      <c r="AB121" s="460">
        <v>1</v>
      </c>
      <c r="AC121" s="51">
        <v>150</v>
      </c>
      <c r="AD121" s="140">
        <v>1</v>
      </c>
      <c r="AE121" s="368">
        <v>75</v>
      </c>
      <c r="AF121" s="140">
        <v>1</v>
      </c>
      <c r="AG121" s="130">
        <v>150</v>
      </c>
      <c r="AH121" s="73" t="s">
        <v>29</v>
      </c>
      <c r="AI121" s="230">
        <v>0</v>
      </c>
      <c r="AJ121" s="140">
        <v>1</v>
      </c>
      <c r="AK121" s="231">
        <v>100</v>
      </c>
      <c r="AL121" s="395">
        <f>AG121+AC121+S121+Q121+O121+K121+I121+G121</f>
        <v>1147.66</v>
      </c>
      <c r="AO121" s="4"/>
      <c r="AP121" s="24"/>
    </row>
    <row r="122" spans="1:38" ht="16.5">
      <c r="A122" s="412">
        <v>2</v>
      </c>
      <c r="B122" s="407" t="s">
        <v>10</v>
      </c>
      <c r="C122" s="408" t="s">
        <v>136</v>
      </c>
      <c r="D122" s="409" t="s">
        <v>9</v>
      </c>
      <c r="E122" s="410">
        <v>2004</v>
      </c>
      <c r="F122" s="136">
        <v>1</v>
      </c>
      <c r="G122" s="44">
        <v>150</v>
      </c>
      <c r="H122" s="36">
        <v>30</v>
      </c>
      <c r="I122" s="34">
        <v>77.04</v>
      </c>
      <c r="J122" s="280">
        <v>2</v>
      </c>
      <c r="K122" s="79">
        <v>146.16</v>
      </c>
      <c r="L122" s="143">
        <v>2</v>
      </c>
      <c r="M122" s="44">
        <v>135.09</v>
      </c>
      <c r="N122" s="280">
        <v>2</v>
      </c>
      <c r="O122" s="44">
        <v>141.75</v>
      </c>
      <c r="P122" s="280">
        <v>1</v>
      </c>
      <c r="Q122" s="76">
        <v>150</v>
      </c>
      <c r="R122" s="65">
        <v>11</v>
      </c>
      <c r="S122" s="34">
        <v>108.02</v>
      </c>
      <c r="T122" s="134">
        <v>1</v>
      </c>
      <c r="U122" s="44">
        <v>120</v>
      </c>
      <c r="V122" s="280">
        <v>1</v>
      </c>
      <c r="W122" s="81">
        <v>60</v>
      </c>
      <c r="X122" s="142">
        <v>4</v>
      </c>
      <c r="Y122" s="209">
        <v>88.08</v>
      </c>
      <c r="Z122" s="280">
        <v>2</v>
      </c>
      <c r="AA122" s="218">
        <v>90.72</v>
      </c>
      <c r="AB122" s="461">
        <v>4</v>
      </c>
      <c r="AC122" s="44">
        <v>135.08</v>
      </c>
      <c r="AD122" s="134">
        <v>1</v>
      </c>
      <c r="AE122" s="366">
        <v>75</v>
      </c>
      <c r="AF122" s="134">
        <v>2</v>
      </c>
      <c r="AG122" s="79">
        <v>139.18</v>
      </c>
      <c r="AH122" s="136">
        <v>1</v>
      </c>
      <c r="AI122" s="209">
        <v>100</v>
      </c>
      <c r="AJ122" s="134">
        <v>2</v>
      </c>
      <c r="AK122" s="218">
        <v>95.88</v>
      </c>
      <c r="AL122" s="396">
        <f>AG122+AC122+U122+Q122+O122+M122+K122+G122</f>
        <v>1117.26</v>
      </c>
    </row>
    <row r="123" spans="1:38" ht="16.5">
      <c r="A123" s="412">
        <v>3</v>
      </c>
      <c r="B123" s="407" t="s">
        <v>15</v>
      </c>
      <c r="C123" s="408" t="s">
        <v>136</v>
      </c>
      <c r="D123" s="467" t="s">
        <v>9</v>
      </c>
      <c r="E123" s="410">
        <v>2004</v>
      </c>
      <c r="F123" s="75">
        <v>13</v>
      </c>
      <c r="G123" s="44">
        <v>95.47</v>
      </c>
      <c r="H123" s="280">
        <v>2</v>
      </c>
      <c r="I123" s="44">
        <v>125.3</v>
      </c>
      <c r="J123" s="36">
        <v>8</v>
      </c>
      <c r="K123" s="79">
        <v>115.66</v>
      </c>
      <c r="L123" s="143">
        <v>1</v>
      </c>
      <c r="M123" s="44">
        <v>150</v>
      </c>
      <c r="N123" s="280">
        <v>3</v>
      </c>
      <c r="O123" s="44">
        <v>131.59</v>
      </c>
      <c r="P123" s="280">
        <v>3</v>
      </c>
      <c r="Q123" s="76">
        <v>128.57</v>
      </c>
      <c r="R123" s="65">
        <v>8</v>
      </c>
      <c r="S123" s="44">
        <v>110.34</v>
      </c>
      <c r="T123" s="37">
        <v>5</v>
      </c>
      <c r="U123" s="34">
        <v>59.5</v>
      </c>
      <c r="V123" s="280">
        <v>2</v>
      </c>
      <c r="W123" s="81">
        <v>45.41</v>
      </c>
      <c r="X123" s="146"/>
      <c r="Y123" s="34"/>
      <c r="Z123" s="34"/>
      <c r="AA123" s="77"/>
      <c r="AB123" s="461" t="s">
        <v>29</v>
      </c>
      <c r="AC123" s="34">
        <v>0</v>
      </c>
      <c r="AD123" s="134">
        <v>1</v>
      </c>
      <c r="AE123" s="366">
        <v>75</v>
      </c>
      <c r="AF123" s="37">
        <v>12</v>
      </c>
      <c r="AG123" s="79">
        <v>109.35</v>
      </c>
      <c r="AH123" s="145"/>
      <c r="AI123" s="117"/>
      <c r="AJ123" s="117"/>
      <c r="AK123" s="133"/>
      <c r="AL123" s="396">
        <f>AG123+S123+Q123+O123+M123+K123+I123+G123</f>
        <v>966.28</v>
      </c>
    </row>
    <row r="124" spans="1:38" ht="16.5">
      <c r="A124" s="56">
        <v>4</v>
      </c>
      <c r="B124" s="58" t="s">
        <v>12</v>
      </c>
      <c r="C124" s="62" t="s">
        <v>132</v>
      </c>
      <c r="D124" s="67" t="s">
        <v>9</v>
      </c>
      <c r="E124" s="70">
        <v>2004</v>
      </c>
      <c r="F124" s="75">
        <v>4</v>
      </c>
      <c r="G124" s="44">
        <v>130.03</v>
      </c>
      <c r="H124" s="36">
        <v>7</v>
      </c>
      <c r="I124" s="44">
        <v>111.67</v>
      </c>
      <c r="J124" s="36">
        <v>4</v>
      </c>
      <c r="K124" s="79">
        <v>132.15</v>
      </c>
      <c r="L124" s="142">
        <v>16</v>
      </c>
      <c r="M124" s="34">
        <v>45.64</v>
      </c>
      <c r="N124" s="36">
        <v>9</v>
      </c>
      <c r="O124" s="44">
        <v>105.61</v>
      </c>
      <c r="P124" s="36">
        <v>7</v>
      </c>
      <c r="Q124" s="76">
        <v>111.29</v>
      </c>
      <c r="R124" s="138">
        <v>1</v>
      </c>
      <c r="S124" s="44">
        <v>120</v>
      </c>
      <c r="T124" s="134">
        <v>3</v>
      </c>
      <c r="U124" s="34">
        <v>79.86</v>
      </c>
      <c r="V124" s="280">
        <v>1</v>
      </c>
      <c r="W124" s="81">
        <v>60</v>
      </c>
      <c r="X124" s="142">
        <v>5</v>
      </c>
      <c r="Y124" s="209">
        <v>86.13</v>
      </c>
      <c r="Z124" s="280">
        <v>3</v>
      </c>
      <c r="AA124" s="220">
        <v>86.83</v>
      </c>
      <c r="AB124" s="461" t="s">
        <v>29</v>
      </c>
      <c r="AC124" s="34">
        <v>0</v>
      </c>
      <c r="AD124" s="365" t="s">
        <v>295</v>
      </c>
      <c r="AE124" s="366">
        <v>68.9</v>
      </c>
      <c r="AF124" s="37">
        <v>9</v>
      </c>
      <c r="AG124" s="79">
        <v>114.21</v>
      </c>
      <c r="AH124" s="75">
        <v>7</v>
      </c>
      <c r="AI124" s="209">
        <v>74.19</v>
      </c>
      <c r="AJ124" s="37">
        <v>9</v>
      </c>
      <c r="AK124" s="218">
        <v>16.34</v>
      </c>
      <c r="AL124" s="396">
        <f>AG124+AA124+S124+Q124+O124+K124+I124+G124</f>
        <v>911.7899999999998</v>
      </c>
    </row>
    <row r="125" spans="1:38" ht="16.5">
      <c r="A125" s="56">
        <v>5</v>
      </c>
      <c r="B125" s="59" t="s">
        <v>14</v>
      </c>
      <c r="C125" s="63" t="s">
        <v>144</v>
      </c>
      <c r="D125" s="67" t="s">
        <v>9</v>
      </c>
      <c r="E125" s="70">
        <v>2004</v>
      </c>
      <c r="F125" s="75">
        <v>27</v>
      </c>
      <c r="G125" s="34">
        <v>48.34</v>
      </c>
      <c r="H125" s="36" t="s">
        <v>29</v>
      </c>
      <c r="I125" s="34">
        <v>0</v>
      </c>
      <c r="J125" s="36">
        <v>7</v>
      </c>
      <c r="K125" s="79">
        <v>116.34</v>
      </c>
      <c r="L125" s="142">
        <v>6</v>
      </c>
      <c r="M125" s="44">
        <v>108.26</v>
      </c>
      <c r="N125" s="36">
        <v>4</v>
      </c>
      <c r="O125" s="44">
        <v>131.02</v>
      </c>
      <c r="P125" s="36">
        <v>4</v>
      </c>
      <c r="Q125" s="76">
        <v>124.87</v>
      </c>
      <c r="R125" s="138">
        <v>3</v>
      </c>
      <c r="S125" s="44">
        <v>117.53</v>
      </c>
      <c r="T125" s="37">
        <v>9</v>
      </c>
      <c r="U125" s="34">
        <v>38.63</v>
      </c>
      <c r="V125" s="280">
        <v>2</v>
      </c>
      <c r="W125" s="81">
        <v>45.41</v>
      </c>
      <c r="X125" s="143">
        <v>1</v>
      </c>
      <c r="Y125" s="213">
        <v>100</v>
      </c>
      <c r="Z125" s="36" t="s">
        <v>29</v>
      </c>
      <c r="AA125" s="218">
        <v>0</v>
      </c>
      <c r="AB125" s="461">
        <v>7</v>
      </c>
      <c r="AC125" s="44">
        <v>129.09</v>
      </c>
      <c r="AD125" s="365" t="s">
        <v>295</v>
      </c>
      <c r="AE125" s="366">
        <v>68.9</v>
      </c>
      <c r="AF125" s="37">
        <v>4</v>
      </c>
      <c r="AG125" s="79">
        <v>133.87</v>
      </c>
      <c r="AH125" s="136">
        <v>3</v>
      </c>
      <c r="AI125" s="209">
        <v>88.94</v>
      </c>
      <c r="AJ125" s="134">
        <v>3</v>
      </c>
      <c r="AK125" s="218">
        <v>81.96</v>
      </c>
      <c r="AL125" s="396">
        <f>AG125+AC125+S125+Q125+O125+M125+K125</f>
        <v>860.98</v>
      </c>
    </row>
    <row r="126" spans="1:38" ht="16.5">
      <c r="A126" s="56">
        <v>6</v>
      </c>
      <c r="B126" s="58" t="s">
        <v>13</v>
      </c>
      <c r="C126" s="62" t="s">
        <v>135</v>
      </c>
      <c r="D126" s="67" t="s">
        <v>21</v>
      </c>
      <c r="E126" s="69">
        <v>2004</v>
      </c>
      <c r="F126" s="75">
        <v>17</v>
      </c>
      <c r="G126" s="44">
        <v>81.79</v>
      </c>
      <c r="H126" s="36">
        <v>5</v>
      </c>
      <c r="I126" s="44">
        <v>112.44</v>
      </c>
      <c r="J126" s="36">
        <v>5</v>
      </c>
      <c r="K126" s="79">
        <v>124.02</v>
      </c>
      <c r="L126" s="147"/>
      <c r="M126" s="35"/>
      <c r="N126" s="35"/>
      <c r="O126" s="35"/>
      <c r="P126" s="35"/>
      <c r="Q126" s="148"/>
      <c r="R126" s="65">
        <v>6</v>
      </c>
      <c r="S126" s="44">
        <v>114.44</v>
      </c>
      <c r="T126" s="37" t="s">
        <v>29</v>
      </c>
      <c r="U126" s="34">
        <v>0</v>
      </c>
      <c r="V126" s="160" t="s">
        <v>295</v>
      </c>
      <c r="W126" s="176">
        <v>0</v>
      </c>
      <c r="X126" s="142">
        <v>8</v>
      </c>
      <c r="Y126" s="209">
        <v>66.5</v>
      </c>
      <c r="Z126" s="36">
        <v>7</v>
      </c>
      <c r="AA126" s="220">
        <v>73.77</v>
      </c>
      <c r="AB126" s="461">
        <v>6</v>
      </c>
      <c r="AC126" s="44">
        <v>129.93</v>
      </c>
      <c r="AD126" s="365" t="s">
        <v>295</v>
      </c>
      <c r="AE126" s="366">
        <v>68.9</v>
      </c>
      <c r="AF126" s="37">
        <v>13</v>
      </c>
      <c r="AG126" s="79">
        <v>106.7</v>
      </c>
      <c r="AH126" s="136">
        <v>2</v>
      </c>
      <c r="AI126" s="213">
        <v>93.44</v>
      </c>
      <c r="AJ126" s="37">
        <v>7</v>
      </c>
      <c r="AK126" s="218">
        <v>42.86</v>
      </c>
      <c r="AL126" s="396">
        <f>AI126+AG126+AC126+AA126+S126+K126+I126+G126</f>
        <v>836.53</v>
      </c>
    </row>
    <row r="127" spans="1:38" ht="16.5">
      <c r="A127" s="56">
        <v>7</v>
      </c>
      <c r="B127" s="60" t="s">
        <v>19</v>
      </c>
      <c r="C127" s="64" t="s">
        <v>135</v>
      </c>
      <c r="D127" s="67" t="s">
        <v>20</v>
      </c>
      <c r="E127" s="69">
        <v>2005</v>
      </c>
      <c r="F127" s="75">
        <v>19</v>
      </c>
      <c r="G127" s="117">
        <v>75.51</v>
      </c>
      <c r="H127" s="36">
        <v>14</v>
      </c>
      <c r="I127" s="44">
        <v>105.18</v>
      </c>
      <c r="J127" s="36">
        <v>17</v>
      </c>
      <c r="K127" s="79">
        <v>101.66</v>
      </c>
      <c r="L127" s="147"/>
      <c r="M127" s="35"/>
      <c r="N127" s="35"/>
      <c r="O127" s="35"/>
      <c r="P127" s="35"/>
      <c r="Q127" s="148"/>
      <c r="R127" s="65">
        <v>5</v>
      </c>
      <c r="S127" s="44">
        <v>114.75</v>
      </c>
      <c r="T127" s="37">
        <v>8</v>
      </c>
      <c r="U127" s="117">
        <v>39.55</v>
      </c>
      <c r="V127" s="36" t="s">
        <v>29</v>
      </c>
      <c r="W127" s="177">
        <v>0</v>
      </c>
      <c r="X127" s="142">
        <v>6</v>
      </c>
      <c r="Y127" s="213">
        <v>84.78</v>
      </c>
      <c r="Z127" s="36">
        <v>6</v>
      </c>
      <c r="AA127" s="95">
        <v>76.52</v>
      </c>
      <c r="AB127" s="461">
        <v>8</v>
      </c>
      <c r="AC127" s="44">
        <v>128.5</v>
      </c>
      <c r="AD127" s="365" t="s">
        <v>295</v>
      </c>
      <c r="AE127" s="366">
        <v>65.65</v>
      </c>
      <c r="AF127" s="37">
        <v>8</v>
      </c>
      <c r="AG127" s="79">
        <v>117.08</v>
      </c>
      <c r="AH127" s="75">
        <v>5</v>
      </c>
      <c r="AI127" s="213">
        <v>82.6</v>
      </c>
      <c r="AJ127" s="37">
        <v>4</v>
      </c>
      <c r="AK127" s="220">
        <v>79.18</v>
      </c>
      <c r="AL127" s="396">
        <f>AK127+AI127+AG127+AC127+Y127+S127+K127+I127</f>
        <v>813.73</v>
      </c>
    </row>
    <row r="128" spans="1:38" ht="16.5">
      <c r="A128" s="56">
        <v>8</v>
      </c>
      <c r="B128" s="58" t="s">
        <v>23</v>
      </c>
      <c r="C128" s="62" t="s">
        <v>132</v>
      </c>
      <c r="D128" s="67" t="s">
        <v>21</v>
      </c>
      <c r="E128" s="70">
        <v>2004</v>
      </c>
      <c r="F128" s="75">
        <v>38</v>
      </c>
      <c r="G128" s="34">
        <v>0</v>
      </c>
      <c r="H128" s="36">
        <v>11</v>
      </c>
      <c r="I128" s="44">
        <v>107.6</v>
      </c>
      <c r="J128" s="36">
        <v>28</v>
      </c>
      <c r="K128" s="132">
        <v>74.55</v>
      </c>
      <c r="L128" s="142">
        <v>17</v>
      </c>
      <c r="M128" s="34">
        <v>36.01</v>
      </c>
      <c r="N128" s="36">
        <v>16</v>
      </c>
      <c r="O128" s="117">
        <v>58.51</v>
      </c>
      <c r="P128" s="36">
        <v>9</v>
      </c>
      <c r="Q128" s="76">
        <v>98.06</v>
      </c>
      <c r="R128" s="65">
        <v>7</v>
      </c>
      <c r="S128" s="44">
        <v>113.59</v>
      </c>
      <c r="T128" s="37">
        <v>12</v>
      </c>
      <c r="U128" s="34">
        <v>30.59</v>
      </c>
      <c r="V128" s="280">
        <v>2</v>
      </c>
      <c r="W128" s="81">
        <v>45.41</v>
      </c>
      <c r="X128" s="143">
        <v>2</v>
      </c>
      <c r="Y128" s="213">
        <v>96.75</v>
      </c>
      <c r="Z128" s="36">
        <v>4</v>
      </c>
      <c r="AA128" s="220">
        <v>84.77</v>
      </c>
      <c r="AB128" s="461">
        <v>12</v>
      </c>
      <c r="AC128" s="44">
        <v>116.1</v>
      </c>
      <c r="AD128" s="365" t="s">
        <v>295</v>
      </c>
      <c r="AE128" s="366">
        <v>65.65</v>
      </c>
      <c r="AF128" s="37">
        <v>16</v>
      </c>
      <c r="AG128" s="79">
        <v>105.38</v>
      </c>
      <c r="AH128" s="75">
        <v>6</v>
      </c>
      <c r="AI128" s="213">
        <v>80.83</v>
      </c>
      <c r="AJ128" s="37">
        <v>5</v>
      </c>
      <c r="AK128" s="218">
        <v>65.38</v>
      </c>
      <c r="AL128" s="396">
        <f>AI128+AG128+AC128+AA128+Y128+S128+Q128+I128</f>
        <v>803.08</v>
      </c>
    </row>
    <row r="129" spans="1:38" ht="16.5">
      <c r="A129" s="56">
        <v>9</v>
      </c>
      <c r="B129" s="60" t="s">
        <v>22</v>
      </c>
      <c r="C129" s="64" t="s">
        <v>135</v>
      </c>
      <c r="D129" s="67" t="s">
        <v>20</v>
      </c>
      <c r="E129" s="69">
        <v>2005</v>
      </c>
      <c r="F129" s="75">
        <v>16</v>
      </c>
      <c r="G129" s="44">
        <v>84.83</v>
      </c>
      <c r="H129" s="36">
        <v>15</v>
      </c>
      <c r="I129" s="44">
        <v>104.54</v>
      </c>
      <c r="J129" s="36">
        <v>24</v>
      </c>
      <c r="K129" s="79">
        <v>92.39</v>
      </c>
      <c r="L129" s="147"/>
      <c r="M129" s="35"/>
      <c r="N129" s="35"/>
      <c r="O129" s="35"/>
      <c r="P129" s="35"/>
      <c r="Q129" s="148"/>
      <c r="R129" s="65">
        <v>17</v>
      </c>
      <c r="S129" s="44">
        <v>86.39</v>
      </c>
      <c r="T129" s="37">
        <v>7</v>
      </c>
      <c r="U129" s="117">
        <v>43.83</v>
      </c>
      <c r="V129" s="160" t="s">
        <v>295</v>
      </c>
      <c r="W129" s="176">
        <v>0</v>
      </c>
      <c r="X129" s="143">
        <v>3</v>
      </c>
      <c r="Y129" s="213">
        <v>91.09</v>
      </c>
      <c r="Z129" s="36">
        <v>5</v>
      </c>
      <c r="AA129" s="220">
        <v>80.76</v>
      </c>
      <c r="AB129" s="461">
        <v>33</v>
      </c>
      <c r="AC129" s="34">
        <v>74.96</v>
      </c>
      <c r="AD129" s="365" t="s">
        <v>295</v>
      </c>
      <c r="AE129" s="366">
        <v>65.65</v>
      </c>
      <c r="AF129" s="37">
        <v>21</v>
      </c>
      <c r="AG129" s="79">
        <v>90.8</v>
      </c>
      <c r="AH129" s="75">
        <v>4</v>
      </c>
      <c r="AI129" s="213">
        <v>85.84</v>
      </c>
      <c r="AJ129" s="37">
        <v>6</v>
      </c>
      <c r="AK129" s="218">
        <v>52.42</v>
      </c>
      <c r="AL129" s="396">
        <f>AI129+AG129+AA129+Y129+S129+K129+I129+G129</f>
        <v>716.64</v>
      </c>
    </row>
    <row r="130" spans="1:38" ht="15.75">
      <c r="A130" s="56">
        <v>10</v>
      </c>
      <c r="B130" s="60" t="s">
        <v>27</v>
      </c>
      <c r="C130" s="63" t="s">
        <v>133</v>
      </c>
      <c r="D130" s="67" t="s">
        <v>20</v>
      </c>
      <c r="E130" s="70">
        <v>2005</v>
      </c>
      <c r="F130" s="75">
        <v>36</v>
      </c>
      <c r="G130" s="34">
        <v>0</v>
      </c>
      <c r="H130" s="36">
        <v>28</v>
      </c>
      <c r="I130" s="44">
        <v>78.95</v>
      </c>
      <c r="J130" s="36">
        <v>40</v>
      </c>
      <c r="K130" s="81">
        <v>0</v>
      </c>
      <c r="L130" s="142">
        <v>12</v>
      </c>
      <c r="M130" s="44">
        <v>68.12</v>
      </c>
      <c r="N130" s="36">
        <v>13</v>
      </c>
      <c r="O130" s="44">
        <v>72.63</v>
      </c>
      <c r="P130" s="36">
        <v>19</v>
      </c>
      <c r="Q130" s="133">
        <v>15.59</v>
      </c>
      <c r="R130" s="65">
        <v>25</v>
      </c>
      <c r="S130" s="44">
        <v>76.73</v>
      </c>
      <c r="T130" s="37">
        <v>6</v>
      </c>
      <c r="U130" s="44">
        <v>52.54</v>
      </c>
      <c r="V130" s="160" t="s">
        <v>295</v>
      </c>
      <c r="W130" s="176">
        <v>0</v>
      </c>
      <c r="X130" s="142">
        <v>7</v>
      </c>
      <c r="Y130" s="213">
        <v>80.92</v>
      </c>
      <c r="Z130" s="36">
        <v>10</v>
      </c>
      <c r="AA130" s="218">
        <v>4.24</v>
      </c>
      <c r="AB130" s="339"/>
      <c r="AC130" s="16"/>
      <c r="AD130" s="370"/>
      <c r="AE130" s="16"/>
      <c r="AF130" s="16"/>
      <c r="AG130" s="269"/>
      <c r="AH130" s="75">
        <v>10</v>
      </c>
      <c r="AI130" s="213">
        <v>33.04</v>
      </c>
      <c r="AJ130" s="37">
        <v>8</v>
      </c>
      <c r="AK130" s="220">
        <v>41.53</v>
      </c>
      <c r="AL130" s="396">
        <f>AK130+AI130+Y130+U130+S130+O130+M130+I130</f>
        <v>504.46</v>
      </c>
    </row>
    <row r="131" spans="1:44" ht="15.75">
      <c r="A131" s="56">
        <v>11</v>
      </c>
      <c r="B131" s="60" t="s">
        <v>25</v>
      </c>
      <c r="C131" s="63" t="s">
        <v>144</v>
      </c>
      <c r="D131" s="67" t="s">
        <v>18</v>
      </c>
      <c r="E131" s="70">
        <v>2005</v>
      </c>
      <c r="F131" s="75">
        <v>35</v>
      </c>
      <c r="G131" s="34">
        <v>0</v>
      </c>
      <c r="H131" s="36">
        <v>38</v>
      </c>
      <c r="I131" s="44">
        <v>46.99</v>
      </c>
      <c r="J131" s="36">
        <v>35</v>
      </c>
      <c r="K131" s="132">
        <v>41.34</v>
      </c>
      <c r="L131" s="142">
        <v>14</v>
      </c>
      <c r="M131" s="44">
        <v>64.68</v>
      </c>
      <c r="N131" s="36">
        <v>22</v>
      </c>
      <c r="O131" s="117">
        <v>3.73</v>
      </c>
      <c r="P131" s="36">
        <v>18</v>
      </c>
      <c r="Q131" s="76">
        <v>41.4</v>
      </c>
      <c r="R131" s="341"/>
      <c r="S131" s="117"/>
      <c r="T131" s="117"/>
      <c r="U131" s="117"/>
      <c r="V131" s="117"/>
      <c r="W131" s="178"/>
      <c r="X131" s="142">
        <v>9</v>
      </c>
      <c r="Y131" s="213">
        <v>63.24</v>
      </c>
      <c r="Z131" s="36">
        <v>11</v>
      </c>
      <c r="AA131" s="218">
        <v>0</v>
      </c>
      <c r="AB131" s="461">
        <v>35</v>
      </c>
      <c r="AC131" s="44">
        <v>73.44</v>
      </c>
      <c r="AD131" s="365" t="s">
        <v>295</v>
      </c>
      <c r="AE131" s="392">
        <v>60.75</v>
      </c>
      <c r="AF131" s="37">
        <v>24</v>
      </c>
      <c r="AG131" s="79">
        <v>79.31</v>
      </c>
      <c r="AH131" s="75">
        <v>9</v>
      </c>
      <c r="AI131" s="213">
        <v>60.62</v>
      </c>
      <c r="AJ131" s="37">
        <v>10</v>
      </c>
      <c r="AK131" s="218">
        <v>9.69</v>
      </c>
      <c r="AL131" s="398">
        <f>AI131+AG131+AE131+AC131+Y131+Q131+M131+I131</f>
        <v>490.43</v>
      </c>
      <c r="AN131" s="170"/>
      <c r="AQ131" s="5"/>
      <c r="AR131" s="174"/>
    </row>
    <row r="132" spans="1:42" ht="15.75">
      <c r="A132" s="56">
        <v>12</v>
      </c>
      <c r="B132" s="61" t="s">
        <v>134</v>
      </c>
      <c r="C132" s="62" t="s">
        <v>132</v>
      </c>
      <c r="D132" s="67" t="s">
        <v>18</v>
      </c>
      <c r="E132" s="70">
        <v>2004</v>
      </c>
      <c r="F132" s="75">
        <v>32</v>
      </c>
      <c r="G132" s="44">
        <v>1.32</v>
      </c>
      <c r="H132" s="36">
        <v>34</v>
      </c>
      <c r="I132" s="44">
        <v>67.36</v>
      </c>
      <c r="J132" s="36">
        <v>43</v>
      </c>
      <c r="K132" s="81">
        <v>0</v>
      </c>
      <c r="L132" s="142">
        <v>15</v>
      </c>
      <c r="M132" s="44">
        <v>62.16</v>
      </c>
      <c r="N132" s="36">
        <v>15</v>
      </c>
      <c r="O132" s="44">
        <v>63.37</v>
      </c>
      <c r="P132" s="36">
        <v>16</v>
      </c>
      <c r="Q132" s="76">
        <v>58.23</v>
      </c>
      <c r="R132" s="341"/>
      <c r="S132" s="117"/>
      <c r="T132" s="117"/>
      <c r="U132" s="117"/>
      <c r="V132" s="117"/>
      <c r="W132" s="178"/>
      <c r="X132" s="142">
        <v>10</v>
      </c>
      <c r="Y132" s="213">
        <v>47.37</v>
      </c>
      <c r="Z132" s="36">
        <v>8</v>
      </c>
      <c r="AA132" s="220">
        <v>56.82</v>
      </c>
      <c r="AB132" s="339"/>
      <c r="AC132" s="16"/>
      <c r="AD132" s="370"/>
      <c r="AE132" s="16"/>
      <c r="AF132" s="16"/>
      <c r="AG132" s="269"/>
      <c r="AH132" s="75">
        <v>8</v>
      </c>
      <c r="AI132" s="213">
        <v>62.09</v>
      </c>
      <c r="AJ132" s="37">
        <v>12</v>
      </c>
      <c r="AK132" s="218">
        <v>0</v>
      </c>
      <c r="AL132" s="396">
        <f>AI132+AA132+Y132+Q132+O132+M132+I132+G132</f>
        <v>418.71999999999997</v>
      </c>
      <c r="AO132" s="359"/>
      <c r="AP132" s="24"/>
    </row>
    <row r="133" spans="1:38" ht="16.5">
      <c r="A133" s="56">
        <v>13</v>
      </c>
      <c r="B133" s="58" t="s">
        <v>24</v>
      </c>
      <c r="C133" s="62" t="s">
        <v>135</v>
      </c>
      <c r="D133" s="66" t="s">
        <v>21</v>
      </c>
      <c r="E133" s="420">
        <v>2003</v>
      </c>
      <c r="F133" s="75">
        <v>5</v>
      </c>
      <c r="G133" s="44">
        <v>129.43</v>
      </c>
      <c r="H133" s="36">
        <v>3</v>
      </c>
      <c r="I133" s="44">
        <v>124.79</v>
      </c>
      <c r="J133" s="36">
        <v>31</v>
      </c>
      <c r="K133" s="79">
        <v>70.03</v>
      </c>
      <c r="L133" s="147"/>
      <c r="M133" s="35"/>
      <c r="N133" s="35"/>
      <c r="O133" s="35"/>
      <c r="P133" s="35"/>
      <c r="Q133" s="148"/>
      <c r="R133" s="353"/>
      <c r="S133" s="118"/>
      <c r="T133" s="118"/>
      <c r="U133" s="118"/>
      <c r="V133" s="118"/>
      <c r="W133" s="177"/>
      <c r="X133" s="158"/>
      <c r="Y133" s="129"/>
      <c r="Z133" s="129"/>
      <c r="AA133" s="374"/>
      <c r="AB133" s="352"/>
      <c r="AC133" s="129"/>
      <c r="AD133" s="371"/>
      <c r="AE133" s="129"/>
      <c r="AF133" s="129"/>
      <c r="AG133" s="177"/>
      <c r="AH133" s="158"/>
      <c r="AI133" s="129"/>
      <c r="AJ133" s="129"/>
      <c r="AK133" s="374"/>
      <c r="AL133" s="396">
        <f>K133+I133+G133</f>
        <v>324.25</v>
      </c>
    </row>
    <row r="134" spans="1:38" ht="15.75">
      <c r="A134" s="56">
        <v>14</v>
      </c>
      <c r="B134" s="60" t="s">
        <v>708</v>
      </c>
      <c r="C134" s="63" t="s">
        <v>1003</v>
      </c>
      <c r="D134" s="67" t="s">
        <v>18</v>
      </c>
      <c r="E134" s="70">
        <v>2006</v>
      </c>
      <c r="F134" s="147"/>
      <c r="G134" s="35"/>
      <c r="H134" s="35"/>
      <c r="I134" s="35"/>
      <c r="J134" s="35"/>
      <c r="K134" s="80"/>
      <c r="L134" s="147"/>
      <c r="M134" s="35"/>
      <c r="N134" s="35"/>
      <c r="O134" s="35"/>
      <c r="P134" s="35"/>
      <c r="Q134" s="148"/>
      <c r="R134" s="57"/>
      <c r="S134" s="35"/>
      <c r="T134" s="35"/>
      <c r="U134" s="35"/>
      <c r="V134" s="35"/>
      <c r="W134" s="80"/>
      <c r="X134" s="147"/>
      <c r="Y134" s="35"/>
      <c r="Z134" s="35"/>
      <c r="AA134" s="148"/>
      <c r="AB134" s="462">
        <v>18</v>
      </c>
      <c r="AC134" s="44">
        <v>103.96</v>
      </c>
      <c r="AD134" s="365" t="s">
        <v>295</v>
      </c>
      <c r="AE134" s="392">
        <v>60.75</v>
      </c>
      <c r="AF134" s="358">
        <v>14</v>
      </c>
      <c r="AG134" s="79">
        <v>106.48</v>
      </c>
      <c r="AH134" s="144"/>
      <c r="AI134" s="118"/>
      <c r="AJ134" s="118"/>
      <c r="AK134" s="219"/>
      <c r="AL134" s="398">
        <f>AG134+AE134+AC134</f>
        <v>271.19</v>
      </c>
    </row>
    <row r="135" spans="1:44" ht="15.75">
      <c r="A135" s="56">
        <v>15</v>
      </c>
      <c r="B135" s="60" t="s">
        <v>709</v>
      </c>
      <c r="C135" s="63" t="s">
        <v>1003</v>
      </c>
      <c r="D135" s="67" t="s">
        <v>18</v>
      </c>
      <c r="E135" s="70">
        <v>2006</v>
      </c>
      <c r="F135" s="195"/>
      <c r="G135" s="185"/>
      <c r="H135" s="185"/>
      <c r="I135" s="185"/>
      <c r="J135" s="185"/>
      <c r="K135" s="186"/>
      <c r="L135" s="195"/>
      <c r="M135" s="185"/>
      <c r="N135" s="185"/>
      <c r="O135" s="185"/>
      <c r="P135" s="185"/>
      <c r="Q135" s="256"/>
      <c r="R135" s="184"/>
      <c r="S135" s="185"/>
      <c r="T135" s="185"/>
      <c r="U135" s="185"/>
      <c r="V135" s="185"/>
      <c r="W135" s="186"/>
      <c r="X135" s="147"/>
      <c r="Y135" s="35"/>
      <c r="Z135" s="35"/>
      <c r="AA135" s="148"/>
      <c r="AB135" s="462">
        <v>31</v>
      </c>
      <c r="AC135" s="44">
        <v>79.76</v>
      </c>
      <c r="AD135" s="365" t="s">
        <v>295</v>
      </c>
      <c r="AE135" s="392">
        <v>60.75</v>
      </c>
      <c r="AF135" s="358">
        <v>27</v>
      </c>
      <c r="AG135" s="79">
        <v>77.32</v>
      </c>
      <c r="AH135" s="144"/>
      <c r="AI135" s="118"/>
      <c r="AJ135" s="118"/>
      <c r="AK135" s="219"/>
      <c r="AL135" s="397">
        <f>AG135+AE135+AC135</f>
        <v>217.82999999999998</v>
      </c>
      <c r="AQ135" s="5"/>
      <c r="AR135" s="24"/>
    </row>
    <row r="136" spans="1:44" ht="15.75">
      <c r="A136" s="56">
        <v>16</v>
      </c>
      <c r="B136" s="60" t="s">
        <v>26</v>
      </c>
      <c r="C136" s="63" t="s">
        <v>144</v>
      </c>
      <c r="D136" s="260" t="s">
        <v>20</v>
      </c>
      <c r="E136" s="466">
        <v>2003</v>
      </c>
      <c r="F136" s="182" t="s">
        <v>29</v>
      </c>
      <c r="G136" s="123">
        <v>0</v>
      </c>
      <c r="H136" s="122">
        <v>29</v>
      </c>
      <c r="I136" s="126">
        <v>78.82</v>
      </c>
      <c r="J136" s="122">
        <v>39</v>
      </c>
      <c r="K136" s="198">
        <v>0</v>
      </c>
      <c r="L136" s="275">
        <v>13</v>
      </c>
      <c r="M136" s="126">
        <v>67.2</v>
      </c>
      <c r="N136" s="122">
        <v>17</v>
      </c>
      <c r="O136" s="126">
        <v>48</v>
      </c>
      <c r="P136" s="122" t="s">
        <v>29</v>
      </c>
      <c r="Q136" s="124">
        <v>0</v>
      </c>
      <c r="R136" s="458"/>
      <c r="S136" s="188"/>
      <c r="T136" s="188"/>
      <c r="U136" s="188"/>
      <c r="V136" s="188"/>
      <c r="W136" s="199"/>
      <c r="X136" s="255"/>
      <c r="Y136" s="179"/>
      <c r="Z136" s="179"/>
      <c r="AA136" s="375"/>
      <c r="AB136" s="373"/>
      <c r="AC136" s="179"/>
      <c r="AD136" s="372"/>
      <c r="AE136" s="179"/>
      <c r="AF136" s="179"/>
      <c r="AG136" s="178"/>
      <c r="AH136" s="255"/>
      <c r="AI136" s="179"/>
      <c r="AJ136" s="179"/>
      <c r="AK136" s="375"/>
      <c r="AL136" s="393">
        <f>O136+M136+I136</f>
        <v>194.01999999999998</v>
      </c>
      <c r="AN136" s="5"/>
      <c r="AP136" s="5"/>
      <c r="AQ136" s="5"/>
      <c r="AR136" s="24"/>
    </row>
    <row r="137" spans="1:44" ht="15">
      <c r="A137" s="384">
        <v>17</v>
      </c>
      <c r="B137" s="60" t="s">
        <v>166</v>
      </c>
      <c r="C137" s="63" t="s">
        <v>144</v>
      </c>
      <c r="D137" s="67" t="s">
        <v>18</v>
      </c>
      <c r="E137" s="70">
        <v>2005</v>
      </c>
      <c r="F137" s="195"/>
      <c r="G137" s="185"/>
      <c r="H137" s="185"/>
      <c r="I137" s="254"/>
      <c r="J137" s="185"/>
      <c r="K137" s="186"/>
      <c r="L137" s="275">
        <v>22</v>
      </c>
      <c r="M137" s="123">
        <v>0</v>
      </c>
      <c r="N137" s="122">
        <v>20</v>
      </c>
      <c r="O137" s="126">
        <v>29.59</v>
      </c>
      <c r="P137" s="185"/>
      <c r="Q137" s="256"/>
      <c r="R137" s="184"/>
      <c r="S137" s="185"/>
      <c r="T137" s="185"/>
      <c r="U137" s="185"/>
      <c r="V137" s="185"/>
      <c r="W137" s="257"/>
      <c r="X137" s="142"/>
      <c r="Y137" s="36"/>
      <c r="Z137" s="36"/>
      <c r="AA137" s="464"/>
      <c r="AB137" s="352"/>
      <c r="AC137" s="129"/>
      <c r="AD137" s="371"/>
      <c r="AE137" s="129"/>
      <c r="AF137" s="129"/>
      <c r="AG137" s="177"/>
      <c r="AH137" s="75">
        <v>11</v>
      </c>
      <c r="AI137" s="209">
        <v>0</v>
      </c>
      <c r="AJ137" s="37">
        <v>11</v>
      </c>
      <c r="AK137" s="218">
        <v>0</v>
      </c>
      <c r="AL137" s="393">
        <f>O137</f>
        <v>29.59</v>
      </c>
      <c r="AN137" s="5"/>
      <c r="AP137" s="5"/>
      <c r="AQ137" s="5"/>
      <c r="AR137" s="24"/>
    </row>
    <row r="138" spans="1:42" ht="15.75">
      <c r="A138" s="384">
        <v>18</v>
      </c>
      <c r="B138" s="60" t="s">
        <v>414</v>
      </c>
      <c r="C138" s="62" t="s">
        <v>135</v>
      </c>
      <c r="D138" s="87" t="s">
        <v>79</v>
      </c>
      <c r="E138" s="249">
        <v>2004</v>
      </c>
      <c r="F138" s="37"/>
      <c r="G138" s="34"/>
      <c r="H138" s="36"/>
      <c r="I138" s="117"/>
      <c r="J138" s="36"/>
      <c r="K138" s="81"/>
      <c r="L138" s="142"/>
      <c r="M138" s="117"/>
      <c r="N138" s="36"/>
      <c r="O138" s="34"/>
      <c r="P138" s="36"/>
      <c r="Q138" s="77"/>
      <c r="R138" s="341"/>
      <c r="S138" s="117"/>
      <c r="T138" s="117"/>
      <c r="U138" s="117"/>
      <c r="V138" s="117"/>
      <c r="W138" s="178"/>
      <c r="X138" s="142">
        <v>11</v>
      </c>
      <c r="Y138" s="213">
        <v>4.91</v>
      </c>
      <c r="Z138" s="36">
        <v>9</v>
      </c>
      <c r="AA138" s="220">
        <v>24.28</v>
      </c>
      <c r="AB138" s="339"/>
      <c r="AC138" s="16"/>
      <c r="AD138" s="370"/>
      <c r="AE138" s="16"/>
      <c r="AF138" s="16"/>
      <c r="AG138" s="269"/>
      <c r="AH138" s="75" t="s">
        <v>29</v>
      </c>
      <c r="AI138" s="209">
        <v>0</v>
      </c>
      <c r="AJ138" s="37">
        <v>13</v>
      </c>
      <c r="AK138" s="218">
        <v>0</v>
      </c>
      <c r="AL138" s="396">
        <f>AA138+Y138</f>
        <v>29.19</v>
      </c>
      <c r="AO138" s="5"/>
      <c r="AP138" s="5"/>
    </row>
    <row r="139" spans="1:38" ht="15">
      <c r="A139" s="450">
        <v>19</v>
      </c>
      <c r="B139" s="258" t="s">
        <v>416</v>
      </c>
      <c r="C139" s="63" t="s">
        <v>133</v>
      </c>
      <c r="D139" s="67" t="s">
        <v>958</v>
      </c>
      <c r="E139" s="65">
        <v>2005</v>
      </c>
      <c r="F139" s="37"/>
      <c r="G139" s="34"/>
      <c r="H139" s="36"/>
      <c r="I139" s="117"/>
      <c r="J139" s="36"/>
      <c r="K139" s="81"/>
      <c r="L139" s="142"/>
      <c r="M139" s="117"/>
      <c r="N139" s="36"/>
      <c r="O139" s="34"/>
      <c r="P139" s="36"/>
      <c r="Q139" s="77"/>
      <c r="R139" s="341"/>
      <c r="S139" s="117"/>
      <c r="T139" s="117"/>
      <c r="U139" s="117"/>
      <c r="V139" s="117"/>
      <c r="W139" s="178"/>
      <c r="X139" s="142" t="s">
        <v>29</v>
      </c>
      <c r="Y139" s="209">
        <v>0</v>
      </c>
      <c r="Z139" s="36">
        <v>13</v>
      </c>
      <c r="AA139" s="218">
        <v>0</v>
      </c>
      <c r="AB139" s="340"/>
      <c r="AC139" s="209"/>
      <c r="AD139" s="369"/>
      <c r="AE139" s="209"/>
      <c r="AF139" s="209"/>
      <c r="AG139" s="268"/>
      <c r="AH139" s="158"/>
      <c r="AI139" s="16"/>
      <c r="AJ139" s="129"/>
      <c r="AK139" s="95"/>
      <c r="AL139" s="396">
        <v>0</v>
      </c>
    </row>
    <row r="140" spans="1:38" ht="15">
      <c r="A140" s="451">
        <v>20</v>
      </c>
      <c r="B140" s="454" t="s">
        <v>808</v>
      </c>
      <c r="C140" s="455" t="s">
        <v>144</v>
      </c>
      <c r="D140" s="180" t="s">
        <v>18</v>
      </c>
      <c r="E140" s="125">
        <v>2005</v>
      </c>
      <c r="F140" s="276"/>
      <c r="G140" s="123"/>
      <c r="H140" s="122"/>
      <c r="I140" s="188"/>
      <c r="J140" s="122"/>
      <c r="K140" s="198"/>
      <c r="L140" s="275"/>
      <c r="M140" s="188"/>
      <c r="N140" s="122"/>
      <c r="O140" s="123"/>
      <c r="P140" s="122"/>
      <c r="Q140" s="124"/>
      <c r="R140" s="458"/>
      <c r="S140" s="188"/>
      <c r="T140" s="188"/>
      <c r="U140" s="188"/>
      <c r="V140" s="188"/>
      <c r="W140" s="199"/>
      <c r="X140" s="275"/>
      <c r="Y140" s="274"/>
      <c r="Z140" s="122">
        <v>12</v>
      </c>
      <c r="AA140" s="465">
        <v>0</v>
      </c>
      <c r="AB140" s="463"/>
      <c r="AC140" s="274"/>
      <c r="AD140" s="400"/>
      <c r="AE140" s="274"/>
      <c r="AF140" s="274"/>
      <c r="AG140" s="399"/>
      <c r="AH140" s="401"/>
      <c r="AI140" s="192"/>
      <c r="AJ140" s="211"/>
      <c r="AK140" s="402"/>
      <c r="AL140" s="393">
        <v>0</v>
      </c>
    </row>
    <row r="141" spans="1:38" ht="15.75" thickBot="1">
      <c r="A141" s="452">
        <v>21</v>
      </c>
      <c r="B141" s="429" t="s">
        <v>1039</v>
      </c>
      <c r="C141" s="456" t="s">
        <v>1082</v>
      </c>
      <c r="D141" s="68" t="s">
        <v>958</v>
      </c>
      <c r="E141" s="457">
        <v>2004</v>
      </c>
      <c r="F141" s="54"/>
      <c r="G141" s="54"/>
      <c r="H141" s="54"/>
      <c r="I141" s="54"/>
      <c r="J141" s="54"/>
      <c r="K141" s="82"/>
      <c r="L141" s="78"/>
      <c r="M141" s="54"/>
      <c r="N141" s="54"/>
      <c r="O141" s="54"/>
      <c r="P141" s="54"/>
      <c r="Q141" s="459"/>
      <c r="R141" s="453"/>
      <c r="S141" s="54"/>
      <c r="T141" s="54"/>
      <c r="U141" s="54"/>
      <c r="V141" s="54"/>
      <c r="W141" s="82"/>
      <c r="X141" s="78"/>
      <c r="Y141" s="54"/>
      <c r="Z141" s="54"/>
      <c r="AA141" s="459"/>
      <c r="AB141" s="453"/>
      <c r="AC141" s="54"/>
      <c r="AD141" s="54"/>
      <c r="AE141" s="54"/>
      <c r="AF141" s="54"/>
      <c r="AG141" s="82"/>
      <c r="AH141" s="382" t="s">
        <v>29</v>
      </c>
      <c r="AI141" s="234">
        <v>0</v>
      </c>
      <c r="AJ141" s="383">
        <v>14</v>
      </c>
      <c r="AK141" s="235">
        <v>0</v>
      </c>
      <c r="AL141" s="116">
        <v>0</v>
      </c>
    </row>
  </sheetData>
  <sheetProtection/>
  <mergeCells count="116">
    <mergeCell ref="AH63:AK63"/>
    <mergeCell ref="AH64:AI64"/>
    <mergeCell ref="AJ64:AK64"/>
    <mergeCell ref="AH118:AK118"/>
    <mergeCell ref="AH119:AI119"/>
    <mergeCell ref="AJ119:AK119"/>
    <mergeCell ref="AH2:AK2"/>
    <mergeCell ref="AH3:AI3"/>
    <mergeCell ref="AJ3:AK3"/>
    <mergeCell ref="AH37:AK37"/>
    <mergeCell ref="AH38:AI38"/>
    <mergeCell ref="AJ38:AK38"/>
    <mergeCell ref="AB63:AG63"/>
    <mergeCell ref="AB64:AC64"/>
    <mergeCell ref="AD64:AE64"/>
    <mergeCell ref="AF64:AG64"/>
    <mergeCell ref="AB118:AG118"/>
    <mergeCell ref="AB119:AC119"/>
    <mergeCell ref="AD119:AE119"/>
    <mergeCell ref="AF119:AG119"/>
    <mergeCell ref="AB2:AG2"/>
    <mergeCell ref="AB3:AC3"/>
    <mergeCell ref="AD3:AE3"/>
    <mergeCell ref="AF3:AG3"/>
    <mergeCell ref="AB37:AG37"/>
    <mergeCell ref="AB38:AC38"/>
    <mergeCell ref="AD38:AE38"/>
    <mergeCell ref="AF38:AG38"/>
    <mergeCell ref="AL118:AL120"/>
    <mergeCell ref="H64:I64"/>
    <mergeCell ref="J64:K64"/>
    <mergeCell ref="A117:K117"/>
    <mergeCell ref="A63:A65"/>
    <mergeCell ref="AL2:AL4"/>
    <mergeCell ref="AL37:AL39"/>
    <mergeCell ref="AL63:AL65"/>
    <mergeCell ref="A118:A120"/>
    <mergeCell ref="B118:B120"/>
    <mergeCell ref="C118:C120"/>
    <mergeCell ref="D118:D120"/>
    <mergeCell ref="E118:E120"/>
    <mergeCell ref="F63:K63"/>
    <mergeCell ref="F119:G119"/>
    <mergeCell ref="H119:I119"/>
    <mergeCell ref="F118:K118"/>
    <mergeCell ref="J119:K119"/>
    <mergeCell ref="B2:B4"/>
    <mergeCell ref="F3:G3"/>
    <mergeCell ref="J3:K3"/>
    <mergeCell ref="H3:I3"/>
    <mergeCell ref="B63:B65"/>
    <mergeCell ref="C63:C65"/>
    <mergeCell ref="D63:D65"/>
    <mergeCell ref="E63:E65"/>
    <mergeCell ref="F64:G64"/>
    <mergeCell ref="F38:G38"/>
    <mergeCell ref="A2:A4"/>
    <mergeCell ref="C2:C4"/>
    <mergeCell ref="D2:D4"/>
    <mergeCell ref="E2:E4"/>
    <mergeCell ref="F2:K2"/>
    <mergeCell ref="A37:A39"/>
    <mergeCell ref="B37:B39"/>
    <mergeCell ref="C37:C39"/>
    <mergeCell ref="D37:D39"/>
    <mergeCell ref="E37:E39"/>
    <mergeCell ref="H38:I38"/>
    <mergeCell ref="J38:K38"/>
    <mergeCell ref="L118:Q118"/>
    <mergeCell ref="L37:Q37"/>
    <mergeCell ref="L38:M38"/>
    <mergeCell ref="N38:O38"/>
    <mergeCell ref="P38:Q38"/>
    <mergeCell ref="F37:K37"/>
    <mergeCell ref="L119:M119"/>
    <mergeCell ref="N119:O119"/>
    <mergeCell ref="P119:Q119"/>
    <mergeCell ref="L63:Q63"/>
    <mergeCell ref="L64:M64"/>
    <mergeCell ref="N64:O64"/>
    <mergeCell ref="P64:Q64"/>
    <mergeCell ref="L2:Q2"/>
    <mergeCell ref="L3:M3"/>
    <mergeCell ref="N3:O3"/>
    <mergeCell ref="P3:Q3"/>
    <mergeCell ref="V3:W3"/>
    <mergeCell ref="R118:W118"/>
    <mergeCell ref="R119:S119"/>
    <mergeCell ref="T119:U119"/>
    <mergeCell ref="V119:W119"/>
    <mergeCell ref="R63:W63"/>
    <mergeCell ref="R64:S64"/>
    <mergeCell ref="T64:U64"/>
    <mergeCell ref="V64:W64"/>
    <mergeCell ref="A36:K36"/>
    <mergeCell ref="A1:J1"/>
    <mergeCell ref="A62:P62"/>
    <mergeCell ref="R37:W37"/>
    <mergeCell ref="R38:S38"/>
    <mergeCell ref="T38:U38"/>
    <mergeCell ref="V38:W38"/>
    <mergeCell ref="R2:W2"/>
    <mergeCell ref="R3:S3"/>
    <mergeCell ref="T3:U3"/>
    <mergeCell ref="X2:AA2"/>
    <mergeCell ref="X3:Y3"/>
    <mergeCell ref="Z3:AA3"/>
    <mergeCell ref="X37:AA37"/>
    <mergeCell ref="X38:Y38"/>
    <mergeCell ref="Z38:AA38"/>
    <mergeCell ref="X63:AA63"/>
    <mergeCell ref="X64:Y64"/>
    <mergeCell ref="Z64:AA64"/>
    <mergeCell ref="X118:AA118"/>
    <mergeCell ref="X119:Y119"/>
    <mergeCell ref="Z119:AA119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65"/>
  <sheetViews>
    <sheetView zoomScalePageLayoutView="0" workbookViewId="0" topLeftCell="A1">
      <selection activeCell="O53" sqref="O53"/>
    </sheetView>
  </sheetViews>
  <sheetFormatPr defaultColWidth="9.140625" defaultRowHeight="15"/>
  <cols>
    <col min="1" max="1" width="7.28125" style="0" customWidth="1"/>
    <col min="2" max="2" width="21.7109375" style="0" customWidth="1"/>
    <col min="3" max="3" width="16.57421875" style="0" customWidth="1"/>
    <col min="4" max="4" width="5.28125" style="0" customWidth="1"/>
    <col min="5" max="5" width="7.140625" style="0" customWidth="1"/>
    <col min="8" max="8" width="9.140625" style="5" customWidth="1"/>
    <col min="9" max="10" width="9.140625" style="11" customWidth="1"/>
  </cols>
  <sheetData>
    <row r="2" spans="1:7" ht="18.75">
      <c r="A2" s="5"/>
      <c r="B2" s="2" t="s">
        <v>162</v>
      </c>
      <c r="C2" s="284" t="s">
        <v>129</v>
      </c>
      <c r="D2" s="284"/>
      <c r="E2" s="337">
        <v>43081</v>
      </c>
      <c r="F2" s="337"/>
      <c r="G2" s="5"/>
    </row>
    <row r="3" spans="1:7" ht="15.75">
      <c r="A3" s="1" t="s">
        <v>114</v>
      </c>
      <c r="B3" t="s">
        <v>163</v>
      </c>
      <c r="D3" s="5"/>
      <c r="E3" s="5"/>
      <c r="F3" s="5"/>
      <c r="G3" s="5"/>
    </row>
    <row r="4" spans="1:10" ht="15">
      <c r="A4" s="7" t="s">
        <v>0</v>
      </c>
      <c r="B4" t="s">
        <v>1</v>
      </c>
      <c r="C4" t="s">
        <v>2</v>
      </c>
      <c r="D4" s="5" t="s">
        <v>3</v>
      </c>
      <c r="E4" s="5" t="s">
        <v>115</v>
      </c>
      <c r="F4" s="5" t="s">
        <v>117</v>
      </c>
      <c r="G4" s="5" t="s">
        <v>119</v>
      </c>
      <c r="H4" s="10" t="s">
        <v>130</v>
      </c>
      <c r="J4" s="12" t="s">
        <v>131</v>
      </c>
    </row>
    <row r="5" spans="1:10" ht="15">
      <c r="A5" s="6">
        <v>1</v>
      </c>
      <c r="B5" t="s">
        <v>15</v>
      </c>
      <c r="C5" t="s">
        <v>8</v>
      </c>
      <c r="D5" s="5" t="s">
        <v>9</v>
      </c>
      <c r="E5" s="5">
        <v>2004</v>
      </c>
      <c r="F5" s="39">
        <v>0.007569444444444445</v>
      </c>
      <c r="G5" s="5">
        <v>1</v>
      </c>
      <c r="H5" s="13">
        <v>150</v>
      </c>
      <c r="I5" s="11">
        <f>200-F5/F$5*100</f>
        <v>100</v>
      </c>
      <c r="J5" s="11">
        <f>1.5*$I5</f>
        <v>150</v>
      </c>
    </row>
    <row r="6" spans="1:10" ht="15">
      <c r="A6" s="6">
        <v>2</v>
      </c>
      <c r="B6" t="s">
        <v>10</v>
      </c>
      <c r="C6" t="s">
        <v>8</v>
      </c>
      <c r="D6" s="5" t="s">
        <v>9</v>
      </c>
      <c r="E6" s="5">
        <v>2004</v>
      </c>
      <c r="F6" s="39">
        <v>0.00832175925925926</v>
      </c>
      <c r="G6" s="5">
        <v>2</v>
      </c>
      <c r="H6" s="13">
        <v>135.09</v>
      </c>
      <c r="I6" s="11">
        <f aca="true" t="shared" si="0" ref="I6:I14">200-F6/F$5*100</f>
        <v>90.0611620795107</v>
      </c>
      <c r="J6" s="11">
        <f aca="true" t="shared" si="1" ref="J6:J16">1.5*$I6</f>
        <v>135.09174311926603</v>
      </c>
    </row>
    <row r="7" spans="1:10" ht="15">
      <c r="A7" s="6">
        <v>6</v>
      </c>
      <c r="B7" t="s">
        <v>14</v>
      </c>
      <c r="C7" t="s">
        <v>8</v>
      </c>
      <c r="D7" s="5" t="s">
        <v>9</v>
      </c>
      <c r="E7" s="5">
        <v>2004</v>
      </c>
      <c r="F7" s="39">
        <v>0.009675925925925926</v>
      </c>
      <c r="G7" s="5">
        <v>6</v>
      </c>
      <c r="H7" s="13">
        <v>108.26</v>
      </c>
      <c r="I7" s="11">
        <f t="shared" si="0"/>
        <v>72.17125382262996</v>
      </c>
      <c r="J7" s="11">
        <f t="shared" si="1"/>
        <v>108.25688073394494</v>
      </c>
    </row>
    <row r="8" spans="1:10" ht="15">
      <c r="A8" s="6">
        <v>9</v>
      </c>
      <c r="B8" t="s">
        <v>165</v>
      </c>
      <c r="C8" t="s">
        <v>8</v>
      </c>
      <c r="D8" s="5" t="s">
        <v>18</v>
      </c>
      <c r="E8" s="5">
        <v>2005</v>
      </c>
      <c r="F8" s="39">
        <v>0.010335648148148148</v>
      </c>
      <c r="G8" s="5">
        <v>9</v>
      </c>
      <c r="H8" s="13">
        <v>95.18</v>
      </c>
      <c r="I8" s="11">
        <f t="shared" si="0"/>
        <v>63.45565749235476</v>
      </c>
      <c r="J8" s="11">
        <f t="shared" si="1"/>
        <v>95.18348623853214</v>
      </c>
    </row>
    <row r="9" spans="1:10" ht="15">
      <c r="A9" s="6">
        <v>12</v>
      </c>
      <c r="B9" t="s">
        <v>27</v>
      </c>
      <c r="C9" t="s">
        <v>8</v>
      </c>
      <c r="D9" s="5" t="s">
        <v>18</v>
      </c>
      <c r="E9" s="5">
        <v>2005</v>
      </c>
      <c r="F9" s="39">
        <v>0.011701388888888891</v>
      </c>
      <c r="G9" s="5">
        <v>12</v>
      </c>
      <c r="H9" s="13">
        <v>68.12</v>
      </c>
      <c r="I9" s="11">
        <f t="shared" si="0"/>
        <v>45.41284403669721</v>
      </c>
      <c r="J9" s="11">
        <f t="shared" si="1"/>
        <v>68.11926605504581</v>
      </c>
    </row>
    <row r="10" spans="1:10" ht="15">
      <c r="A10" s="6">
        <v>13</v>
      </c>
      <c r="B10" t="s">
        <v>26</v>
      </c>
      <c r="C10" t="s">
        <v>8</v>
      </c>
      <c r="D10" s="5" t="s">
        <v>20</v>
      </c>
      <c r="E10" s="5">
        <v>2003</v>
      </c>
      <c r="F10" s="39">
        <v>0.011747685185185186</v>
      </c>
      <c r="G10" s="5">
        <v>13</v>
      </c>
      <c r="H10" s="13">
        <v>67.2</v>
      </c>
      <c r="I10" s="11">
        <f t="shared" si="0"/>
        <v>44.80122324159021</v>
      </c>
      <c r="J10" s="11">
        <f t="shared" si="1"/>
        <v>67.20183486238531</v>
      </c>
    </row>
    <row r="11" spans="1:10" ht="15">
      <c r="A11" s="6">
        <v>14</v>
      </c>
      <c r="B11" t="s">
        <v>25</v>
      </c>
      <c r="C11" t="s">
        <v>8</v>
      </c>
      <c r="D11" s="5" t="s">
        <v>18</v>
      </c>
      <c r="E11" s="5">
        <v>2005</v>
      </c>
      <c r="F11" s="39">
        <v>0.011875000000000002</v>
      </c>
      <c r="G11" s="5">
        <v>14</v>
      </c>
      <c r="H11" s="13">
        <v>64.68</v>
      </c>
      <c r="I11" s="11">
        <f t="shared" si="0"/>
        <v>43.11926605504587</v>
      </c>
      <c r="J11" s="11">
        <f t="shared" si="1"/>
        <v>64.6788990825688</v>
      </c>
    </row>
    <row r="12" spans="1:10" ht="15">
      <c r="A12" s="6">
        <v>15</v>
      </c>
      <c r="B12" t="s">
        <v>28</v>
      </c>
      <c r="C12" t="s">
        <v>8</v>
      </c>
      <c r="D12" s="5" t="s">
        <v>18</v>
      </c>
      <c r="E12" s="5">
        <v>2004</v>
      </c>
      <c r="F12" s="39">
        <v>0.012002314814814815</v>
      </c>
      <c r="G12" s="5">
        <v>15</v>
      </c>
      <c r="H12" s="13">
        <v>62.16</v>
      </c>
      <c r="I12" s="11">
        <f t="shared" si="0"/>
        <v>41.43730886850153</v>
      </c>
      <c r="J12" s="11">
        <f t="shared" si="1"/>
        <v>62.1559633027523</v>
      </c>
    </row>
    <row r="13" spans="1:10" ht="15">
      <c r="A13" s="6">
        <v>16</v>
      </c>
      <c r="B13" t="s">
        <v>12</v>
      </c>
      <c r="C13" t="s">
        <v>8</v>
      </c>
      <c r="D13" s="5" t="s">
        <v>9</v>
      </c>
      <c r="E13" s="5">
        <v>2004</v>
      </c>
      <c r="F13" s="39">
        <v>0.01283564814814815</v>
      </c>
      <c r="G13" s="5">
        <v>16</v>
      </c>
      <c r="H13" s="13">
        <v>45.64</v>
      </c>
      <c r="I13" s="11">
        <f t="shared" si="0"/>
        <v>30.428134556574918</v>
      </c>
      <c r="J13" s="11">
        <f t="shared" si="1"/>
        <v>45.64220183486238</v>
      </c>
    </row>
    <row r="14" spans="1:10" ht="15">
      <c r="A14" s="6">
        <v>17</v>
      </c>
      <c r="B14" t="s">
        <v>23</v>
      </c>
      <c r="C14" t="s">
        <v>8</v>
      </c>
      <c r="D14" s="5" t="s">
        <v>20</v>
      </c>
      <c r="E14" s="5">
        <v>2004</v>
      </c>
      <c r="F14" s="39">
        <v>0.01332175925925926</v>
      </c>
      <c r="G14" s="5">
        <v>17</v>
      </c>
      <c r="H14" s="13">
        <v>36.01</v>
      </c>
      <c r="I14" s="11">
        <f t="shared" si="0"/>
        <v>24.006116207951067</v>
      </c>
      <c r="J14" s="11">
        <f t="shared" si="1"/>
        <v>36.0091743119266</v>
      </c>
    </row>
    <row r="15" spans="1:10" ht="15">
      <c r="A15" s="6">
        <v>22</v>
      </c>
      <c r="B15" t="s">
        <v>166</v>
      </c>
      <c r="C15" t="s">
        <v>8</v>
      </c>
      <c r="D15" s="5" t="s">
        <v>18</v>
      </c>
      <c r="E15" s="5">
        <v>2005</v>
      </c>
      <c r="F15" s="39">
        <v>0.02327546296296296</v>
      </c>
      <c r="G15" s="5">
        <v>22</v>
      </c>
      <c r="H15" s="13">
        <v>0</v>
      </c>
      <c r="I15" s="11">
        <v>0</v>
      </c>
      <c r="J15" s="11">
        <f t="shared" si="1"/>
        <v>0</v>
      </c>
    </row>
    <row r="16" spans="1:10" ht="15">
      <c r="A16" s="6">
        <v>24</v>
      </c>
      <c r="B16" t="s">
        <v>7</v>
      </c>
      <c r="C16" t="s">
        <v>8</v>
      </c>
      <c r="D16" s="5" t="s">
        <v>9</v>
      </c>
      <c r="E16" s="5">
        <v>2004</v>
      </c>
      <c r="F16" s="5" t="s">
        <v>29</v>
      </c>
      <c r="G16" s="5"/>
      <c r="H16" s="13">
        <v>0</v>
      </c>
      <c r="I16" s="11">
        <v>0</v>
      </c>
      <c r="J16" s="11">
        <f t="shared" si="1"/>
        <v>0</v>
      </c>
    </row>
    <row r="17" spans="1:8" ht="15">
      <c r="A17" s="5"/>
      <c r="D17" s="5"/>
      <c r="E17" s="5"/>
      <c r="F17" s="5"/>
      <c r="G17" s="5"/>
      <c r="H17"/>
    </row>
    <row r="18" spans="1:8" ht="15.75">
      <c r="A18" s="1" t="s">
        <v>109</v>
      </c>
      <c r="B18" t="s">
        <v>167</v>
      </c>
      <c r="D18" s="5"/>
      <c r="E18" s="5"/>
      <c r="F18" s="5"/>
      <c r="G18" s="5"/>
      <c r="H18"/>
    </row>
    <row r="19" spans="1:10" ht="15">
      <c r="A19" s="6">
        <v>1</v>
      </c>
      <c r="B19" t="s">
        <v>34</v>
      </c>
      <c r="C19" t="s">
        <v>8</v>
      </c>
      <c r="D19" s="5" t="s">
        <v>33</v>
      </c>
      <c r="E19" s="5">
        <v>2001</v>
      </c>
      <c r="F19" s="39">
        <v>0.008912037037037038</v>
      </c>
      <c r="G19" s="5">
        <v>1</v>
      </c>
      <c r="H19" s="13">
        <v>150</v>
      </c>
      <c r="I19" s="11">
        <f>200-F19/F$19*100</f>
        <v>100</v>
      </c>
      <c r="J19" s="11">
        <f>1.5*$I19</f>
        <v>150</v>
      </c>
    </row>
    <row r="20" spans="1:10" ht="15">
      <c r="A20" s="6">
        <v>3</v>
      </c>
      <c r="B20" t="s">
        <v>35</v>
      </c>
      <c r="C20" t="s">
        <v>8</v>
      </c>
      <c r="D20" s="5" t="s">
        <v>33</v>
      </c>
      <c r="E20" s="5">
        <v>2001</v>
      </c>
      <c r="F20" s="39">
        <v>0.009456018518518518</v>
      </c>
      <c r="G20" s="5">
        <v>3</v>
      </c>
      <c r="H20" s="13">
        <v>140.84</v>
      </c>
      <c r="I20" s="11">
        <f aca="true" t="shared" si="2" ref="I20:I31">200-F20/F$19*100</f>
        <v>93.8961038961039</v>
      </c>
      <c r="J20" s="11">
        <f aca="true" t="shared" si="3" ref="J20:J31">1.5*$I20</f>
        <v>140.84415584415584</v>
      </c>
    </row>
    <row r="21" spans="1:10" ht="15">
      <c r="A21" s="6">
        <v>5</v>
      </c>
      <c r="B21" t="s">
        <v>37</v>
      </c>
      <c r="C21" t="s">
        <v>8</v>
      </c>
      <c r="D21" s="5" t="s">
        <v>33</v>
      </c>
      <c r="E21" s="5">
        <v>2002</v>
      </c>
      <c r="F21" s="39">
        <v>0.009756944444444445</v>
      </c>
      <c r="G21" s="5">
        <v>5</v>
      </c>
      <c r="H21" s="13">
        <v>135.78</v>
      </c>
      <c r="I21" s="11">
        <f t="shared" si="2"/>
        <v>90.51948051948054</v>
      </c>
      <c r="J21" s="11">
        <f t="shared" si="3"/>
        <v>135.7792207792208</v>
      </c>
    </row>
    <row r="22" spans="1:10" ht="15">
      <c r="A22" s="6">
        <v>6</v>
      </c>
      <c r="B22" t="s">
        <v>38</v>
      </c>
      <c r="C22" t="s">
        <v>8</v>
      </c>
      <c r="D22" s="5" t="s">
        <v>9</v>
      </c>
      <c r="E22" s="5">
        <v>2003</v>
      </c>
      <c r="F22" s="39">
        <v>0.010081018518518519</v>
      </c>
      <c r="G22" s="5">
        <v>6</v>
      </c>
      <c r="H22" s="13">
        <v>130.32</v>
      </c>
      <c r="I22" s="11">
        <f t="shared" si="2"/>
        <v>86.8831168831169</v>
      </c>
      <c r="J22" s="11">
        <f t="shared" si="3"/>
        <v>130.32467532467535</v>
      </c>
    </row>
    <row r="23" spans="1:10" ht="15">
      <c r="A23" s="6">
        <v>8</v>
      </c>
      <c r="B23" t="s">
        <v>46</v>
      </c>
      <c r="C23" t="s">
        <v>8</v>
      </c>
      <c r="D23" s="5" t="s">
        <v>9</v>
      </c>
      <c r="E23" s="5">
        <v>2003</v>
      </c>
      <c r="F23" s="39">
        <v>0.010416666666666666</v>
      </c>
      <c r="G23" s="5">
        <v>8</v>
      </c>
      <c r="H23" s="13">
        <v>124.68</v>
      </c>
      <c r="I23" s="11">
        <f t="shared" si="2"/>
        <v>83.11688311688312</v>
      </c>
      <c r="J23" s="11">
        <f t="shared" si="3"/>
        <v>124.67532467532467</v>
      </c>
    </row>
    <row r="24" spans="1:10" ht="15">
      <c r="A24" s="6">
        <v>14</v>
      </c>
      <c r="B24" t="s">
        <v>39</v>
      </c>
      <c r="C24" t="s">
        <v>8</v>
      </c>
      <c r="D24" s="5" t="s">
        <v>33</v>
      </c>
      <c r="E24" s="5">
        <v>2001</v>
      </c>
      <c r="F24" s="39">
        <v>0.010798611111111111</v>
      </c>
      <c r="G24" s="5">
        <v>14</v>
      </c>
      <c r="H24" s="13">
        <v>118.25</v>
      </c>
      <c r="I24" s="11">
        <f t="shared" si="2"/>
        <v>78.83116883116882</v>
      </c>
      <c r="J24" s="11">
        <f t="shared" si="3"/>
        <v>118.24675324675323</v>
      </c>
    </row>
    <row r="25" spans="1:10" ht="15">
      <c r="A25" s="6">
        <v>16</v>
      </c>
      <c r="B25" t="s">
        <v>44</v>
      </c>
      <c r="C25" t="s">
        <v>8</v>
      </c>
      <c r="D25" s="5" t="s">
        <v>9</v>
      </c>
      <c r="E25" s="5">
        <v>2003</v>
      </c>
      <c r="F25" s="39">
        <v>0.011087962962962964</v>
      </c>
      <c r="G25" s="5">
        <v>16</v>
      </c>
      <c r="H25" s="13">
        <v>113.38</v>
      </c>
      <c r="I25" s="11">
        <f t="shared" si="2"/>
        <v>75.58441558441558</v>
      </c>
      <c r="J25" s="11">
        <f t="shared" si="3"/>
        <v>113.37662337662337</v>
      </c>
    </row>
    <row r="26" spans="1:10" ht="15">
      <c r="A26" s="6">
        <v>17</v>
      </c>
      <c r="B26" t="s">
        <v>45</v>
      </c>
      <c r="C26" t="s">
        <v>8</v>
      </c>
      <c r="D26" s="5" t="s">
        <v>33</v>
      </c>
      <c r="E26" s="5">
        <v>2002</v>
      </c>
      <c r="F26" s="39">
        <v>0.011180555555555556</v>
      </c>
      <c r="G26" s="5">
        <v>17</v>
      </c>
      <c r="H26" s="13">
        <v>111.82</v>
      </c>
      <c r="I26" s="11">
        <f t="shared" si="2"/>
        <v>74.54545454545453</v>
      </c>
      <c r="J26" s="11">
        <f t="shared" si="3"/>
        <v>111.8181818181818</v>
      </c>
    </row>
    <row r="27" spans="1:10" ht="15">
      <c r="A27" s="6">
        <v>20</v>
      </c>
      <c r="B27" t="s">
        <v>43</v>
      </c>
      <c r="C27" t="s">
        <v>8</v>
      </c>
      <c r="D27" s="5" t="s">
        <v>9</v>
      </c>
      <c r="E27" s="5">
        <v>2001</v>
      </c>
      <c r="F27" s="39">
        <v>0.011469907407407408</v>
      </c>
      <c r="G27" s="5">
        <v>20</v>
      </c>
      <c r="H27" s="13">
        <v>106.95</v>
      </c>
      <c r="I27" s="11">
        <f t="shared" si="2"/>
        <v>71.2987012987013</v>
      </c>
      <c r="J27" s="11">
        <f t="shared" si="3"/>
        <v>106.94805194805195</v>
      </c>
    </row>
    <row r="28" spans="1:10" ht="15">
      <c r="A28" s="6">
        <v>28</v>
      </c>
      <c r="B28" t="s">
        <v>24</v>
      </c>
      <c r="C28" t="s">
        <v>8</v>
      </c>
      <c r="D28" s="5" t="s">
        <v>9</v>
      </c>
      <c r="E28" s="5">
        <v>2003</v>
      </c>
      <c r="F28" s="39">
        <v>0.01224537037037037</v>
      </c>
      <c r="G28" s="5">
        <v>28</v>
      </c>
      <c r="H28" s="13">
        <v>93.9</v>
      </c>
      <c r="I28" s="11">
        <f t="shared" si="2"/>
        <v>62.597402597402606</v>
      </c>
      <c r="J28" s="11">
        <f t="shared" si="3"/>
        <v>93.89610389610391</v>
      </c>
    </row>
    <row r="29" spans="1:10" ht="15">
      <c r="A29" s="6">
        <v>29</v>
      </c>
      <c r="B29" t="s">
        <v>42</v>
      </c>
      <c r="C29" t="s">
        <v>8</v>
      </c>
      <c r="D29" s="5" t="s">
        <v>9</v>
      </c>
      <c r="E29" s="5">
        <v>2003</v>
      </c>
      <c r="F29" s="39">
        <v>0.012407407407407409</v>
      </c>
      <c r="G29" s="5">
        <v>29</v>
      </c>
      <c r="H29" s="13">
        <v>91.17</v>
      </c>
      <c r="I29" s="11">
        <f t="shared" si="2"/>
        <v>60.779220779220765</v>
      </c>
      <c r="J29" s="11">
        <f t="shared" si="3"/>
        <v>91.16883116883115</v>
      </c>
    </row>
    <row r="30" spans="1:10" ht="15">
      <c r="A30" s="6">
        <v>33</v>
      </c>
      <c r="B30" t="s">
        <v>47</v>
      </c>
      <c r="C30" t="s">
        <v>8</v>
      </c>
      <c r="D30" s="5" t="s">
        <v>9</v>
      </c>
      <c r="E30" s="5">
        <v>2003</v>
      </c>
      <c r="F30" s="39">
        <v>0.013287037037037036</v>
      </c>
      <c r="G30" s="5">
        <v>33</v>
      </c>
      <c r="H30" s="13">
        <v>76.36</v>
      </c>
      <c r="I30" s="11">
        <f t="shared" si="2"/>
        <v>50.909090909090935</v>
      </c>
      <c r="J30" s="11">
        <f t="shared" si="3"/>
        <v>76.3636363636364</v>
      </c>
    </row>
    <row r="31" spans="1:10" ht="15">
      <c r="A31" s="6">
        <v>34</v>
      </c>
      <c r="B31" t="s">
        <v>49</v>
      </c>
      <c r="C31" t="s">
        <v>8</v>
      </c>
      <c r="D31" s="5" t="s">
        <v>9</v>
      </c>
      <c r="E31" s="5">
        <v>2002</v>
      </c>
      <c r="F31" s="39">
        <v>0.01347222222222222</v>
      </c>
      <c r="G31" s="5">
        <v>34</v>
      </c>
      <c r="H31" s="13">
        <v>73.25</v>
      </c>
      <c r="I31" s="11">
        <f t="shared" si="2"/>
        <v>48.83116883116887</v>
      </c>
      <c r="J31" s="11">
        <f t="shared" si="3"/>
        <v>73.2467532467533</v>
      </c>
    </row>
    <row r="32" spans="1:10" ht="15">
      <c r="A32" s="6">
        <v>42</v>
      </c>
      <c r="B32" t="s">
        <v>51</v>
      </c>
      <c r="C32" t="s">
        <v>8</v>
      </c>
      <c r="D32" s="5" t="s">
        <v>52</v>
      </c>
      <c r="E32" s="5">
        <v>2002</v>
      </c>
      <c r="F32" s="39">
        <v>0.024548611111111115</v>
      </c>
      <c r="G32" s="5">
        <v>42</v>
      </c>
      <c r="H32" s="13">
        <v>0</v>
      </c>
      <c r="I32" s="11">
        <v>0</v>
      </c>
      <c r="J32" s="11">
        <v>0</v>
      </c>
    </row>
    <row r="33" spans="1:8" ht="15">
      <c r="A33" s="5"/>
      <c r="D33" s="5"/>
      <c r="E33" s="5"/>
      <c r="F33" s="5"/>
      <c r="G33" s="5"/>
      <c r="H33"/>
    </row>
    <row r="34" spans="1:8" ht="15.75">
      <c r="A34" s="1" t="s">
        <v>112</v>
      </c>
      <c r="B34" t="s">
        <v>169</v>
      </c>
      <c r="D34" s="5"/>
      <c r="E34" s="5"/>
      <c r="F34" s="5"/>
      <c r="G34" s="5"/>
      <c r="H34"/>
    </row>
    <row r="35" spans="1:10" ht="15">
      <c r="A35" s="6">
        <v>1</v>
      </c>
      <c r="B35" t="s">
        <v>170</v>
      </c>
      <c r="C35" t="s">
        <v>58</v>
      </c>
      <c r="D35" s="5" t="s">
        <v>9</v>
      </c>
      <c r="E35" s="5">
        <v>2003</v>
      </c>
      <c r="F35" s="39">
        <v>0.00818287037037037</v>
      </c>
      <c r="G35" s="5">
        <v>1</v>
      </c>
      <c r="H35" s="13">
        <v>150</v>
      </c>
      <c r="I35" s="11">
        <f>200-F35/F$35*100</f>
        <v>100</v>
      </c>
      <c r="J35" s="11">
        <f>1.5*$I35</f>
        <v>150</v>
      </c>
    </row>
    <row r="36" spans="1:10" ht="15">
      <c r="A36" s="6">
        <v>2</v>
      </c>
      <c r="B36" t="s">
        <v>67</v>
      </c>
      <c r="C36" t="s">
        <v>8</v>
      </c>
      <c r="D36" s="5" t="s">
        <v>9</v>
      </c>
      <c r="E36" s="5">
        <v>2004</v>
      </c>
      <c r="F36" s="39">
        <v>0.009097222222222222</v>
      </c>
      <c r="G36" s="5">
        <v>4</v>
      </c>
      <c r="H36" s="13">
        <v>133.24</v>
      </c>
      <c r="I36" s="11">
        <f aca="true" t="shared" si="4" ref="I36:I47">200-F36/F$35*100</f>
        <v>88.82602545968882</v>
      </c>
      <c r="J36" s="11">
        <f aca="true" t="shared" si="5" ref="J36:J49">1.5*$I36</f>
        <v>133.23903818953323</v>
      </c>
    </row>
    <row r="37" spans="1:10" ht="15">
      <c r="A37" s="6">
        <v>3</v>
      </c>
      <c r="B37" t="s">
        <v>83</v>
      </c>
      <c r="C37" t="s">
        <v>8</v>
      </c>
      <c r="D37" s="5" t="s">
        <v>9</v>
      </c>
      <c r="E37" s="5">
        <v>2004</v>
      </c>
      <c r="F37" s="39">
        <v>0.009155092592592593</v>
      </c>
      <c r="G37" s="5">
        <v>5</v>
      </c>
      <c r="H37" s="13">
        <v>132.18</v>
      </c>
      <c r="I37" s="11">
        <f t="shared" si="4"/>
        <v>88.11881188118811</v>
      </c>
      <c r="J37" s="11">
        <f t="shared" si="5"/>
        <v>132.17821782178217</v>
      </c>
    </row>
    <row r="38" spans="1:10" ht="15">
      <c r="A38" s="6">
        <v>4</v>
      </c>
      <c r="B38" t="s">
        <v>75</v>
      </c>
      <c r="C38" t="s">
        <v>8</v>
      </c>
      <c r="D38" s="5" t="s">
        <v>18</v>
      </c>
      <c r="E38" s="5">
        <v>2005</v>
      </c>
      <c r="F38" s="39">
        <v>0.009988425925925927</v>
      </c>
      <c r="G38" s="5">
        <v>10</v>
      </c>
      <c r="H38" s="13">
        <v>116.9</v>
      </c>
      <c r="I38" s="11">
        <f t="shared" si="4"/>
        <v>77.93493635077793</v>
      </c>
      <c r="J38" s="11">
        <f t="shared" si="5"/>
        <v>116.90240452616689</v>
      </c>
    </row>
    <row r="39" spans="1:10" ht="15">
      <c r="A39" s="6">
        <v>5</v>
      </c>
      <c r="B39" t="s">
        <v>76</v>
      </c>
      <c r="C39" t="s">
        <v>8</v>
      </c>
      <c r="D39" s="5" t="s">
        <v>21</v>
      </c>
      <c r="E39" s="5">
        <v>2004</v>
      </c>
      <c r="F39" s="39">
        <v>0.010092592592592592</v>
      </c>
      <c r="G39" s="5">
        <v>11</v>
      </c>
      <c r="H39" s="13">
        <v>114.99</v>
      </c>
      <c r="I39" s="11">
        <f t="shared" si="4"/>
        <v>76.66195190947667</v>
      </c>
      <c r="J39" s="11">
        <f t="shared" si="5"/>
        <v>114.992927864215</v>
      </c>
    </row>
    <row r="40" spans="1:10" ht="15">
      <c r="A40" s="6">
        <v>6</v>
      </c>
      <c r="B40" t="s">
        <v>73</v>
      </c>
      <c r="C40" t="s">
        <v>8</v>
      </c>
      <c r="D40" s="5" t="s">
        <v>52</v>
      </c>
      <c r="E40" s="5">
        <v>2005</v>
      </c>
      <c r="F40" s="39">
        <v>0.01054398148148148</v>
      </c>
      <c r="G40" s="5">
        <v>14</v>
      </c>
      <c r="H40" s="13">
        <v>106.72</v>
      </c>
      <c r="I40" s="11">
        <f t="shared" si="4"/>
        <v>71.14568599717114</v>
      </c>
      <c r="J40" s="11">
        <f t="shared" si="5"/>
        <v>106.71852899575671</v>
      </c>
    </row>
    <row r="41" spans="1:10" ht="15">
      <c r="A41" s="6">
        <v>7</v>
      </c>
      <c r="B41" t="s">
        <v>74</v>
      </c>
      <c r="C41" t="s">
        <v>8</v>
      </c>
      <c r="D41" s="5" t="s">
        <v>20</v>
      </c>
      <c r="E41" s="5">
        <v>2004</v>
      </c>
      <c r="F41" s="39">
        <v>0.010636574074074074</v>
      </c>
      <c r="G41" s="5">
        <v>15</v>
      </c>
      <c r="H41" s="13">
        <v>105.02</v>
      </c>
      <c r="I41" s="11">
        <f t="shared" si="4"/>
        <v>70.01414427156999</v>
      </c>
      <c r="J41" s="11">
        <f t="shared" si="5"/>
        <v>105.02121640735498</v>
      </c>
    </row>
    <row r="42" spans="1:10" ht="15">
      <c r="A42" s="6">
        <v>8</v>
      </c>
      <c r="B42" t="s">
        <v>72</v>
      </c>
      <c r="C42" t="s">
        <v>8</v>
      </c>
      <c r="D42" s="5" t="s">
        <v>20</v>
      </c>
      <c r="E42" s="5">
        <v>2004</v>
      </c>
      <c r="F42" s="39">
        <v>0.01085648148148148</v>
      </c>
      <c r="G42" s="5">
        <v>16</v>
      </c>
      <c r="H42" s="13">
        <v>100.99</v>
      </c>
      <c r="I42" s="11">
        <f t="shared" si="4"/>
        <v>67.32673267326732</v>
      </c>
      <c r="J42" s="11">
        <f t="shared" si="5"/>
        <v>100.99009900990097</v>
      </c>
    </row>
    <row r="43" spans="1:10" ht="15">
      <c r="A43" s="6">
        <v>9</v>
      </c>
      <c r="B43" t="s">
        <v>63</v>
      </c>
      <c r="C43" t="s">
        <v>8</v>
      </c>
      <c r="D43" s="5" t="s">
        <v>20</v>
      </c>
      <c r="E43" s="5">
        <v>2004</v>
      </c>
      <c r="F43" s="39">
        <v>0.011458333333333334</v>
      </c>
      <c r="G43" s="5">
        <v>18</v>
      </c>
      <c r="H43" s="13">
        <v>89.96</v>
      </c>
      <c r="I43" s="11">
        <f t="shared" si="4"/>
        <v>59.971711456859964</v>
      </c>
      <c r="J43" s="11">
        <f t="shared" si="5"/>
        <v>89.95756718528995</v>
      </c>
    </row>
    <row r="44" spans="1:10" ht="15">
      <c r="A44" s="6">
        <v>10</v>
      </c>
      <c r="B44" t="s">
        <v>65</v>
      </c>
      <c r="C44" t="s">
        <v>8</v>
      </c>
      <c r="D44" s="5" t="s">
        <v>18</v>
      </c>
      <c r="E44" s="5">
        <v>2004</v>
      </c>
      <c r="F44" s="39">
        <v>0.011631944444444445</v>
      </c>
      <c r="G44" s="5">
        <v>19</v>
      </c>
      <c r="H44" s="13">
        <v>86.78</v>
      </c>
      <c r="I44" s="11">
        <f t="shared" si="4"/>
        <v>57.85007072135784</v>
      </c>
      <c r="J44" s="11">
        <f t="shared" si="5"/>
        <v>86.77510608203676</v>
      </c>
    </row>
    <row r="45" spans="1:10" ht="15">
      <c r="A45" s="6">
        <v>11</v>
      </c>
      <c r="B45" t="s">
        <v>78</v>
      </c>
      <c r="C45" t="s">
        <v>8</v>
      </c>
      <c r="D45" s="5" t="s">
        <v>79</v>
      </c>
      <c r="E45" s="5">
        <v>2005</v>
      </c>
      <c r="F45" s="39">
        <v>0.013425925925925924</v>
      </c>
      <c r="G45" s="5">
        <v>23</v>
      </c>
      <c r="H45" s="13">
        <v>53.89</v>
      </c>
      <c r="I45" s="11">
        <f t="shared" si="4"/>
        <v>35.926449787835935</v>
      </c>
      <c r="J45" s="11">
        <f t="shared" si="5"/>
        <v>53.8896746817539</v>
      </c>
    </row>
    <row r="46" spans="1:10" ht="15">
      <c r="A46" s="6">
        <v>12</v>
      </c>
      <c r="B46" t="s">
        <v>81</v>
      </c>
      <c r="C46" t="s">
        <v>8</v>
      </c>
      <c r="D46" s="5" t="s">
        <v>52</v>
      </c>
      <c r="E46" s="5">
        <v>2005</v>
      </c>
      <c r="F46" s="39">
        <v>0.014849537037037036</v>
      </c>
      <c r="G46" s="5">
        <v>27</v>
      </c>
      <c r="H46" s="13">
        <v>27.79</v>
      </c>
      <c r="I46" s="11">
        <f t="shared" si="4"/>
        <v>18.52899575671853</v>
      </c>
      <c r="J46" s="11">
        <f t="shared" si="5"/>
        <v>27.793493635077795</v>
      </c>
    </row>
    <row r="47" spans="1:10" ht="15">
      <c r="A47" s="6">
        <v>13</v>
      </c>
      <c r="B47" t="s">
        <v>71</v>
      </c>
      <c r="C47" t="s">
        <v>8</v>
      </c>
      <c r="D47" s="5" t="s">
        <v>21</v>
      </c>
      <c r="E47" s="5">
        <v>2004</v>
      </c>
      <c r="F47" s="39">
        <v>0.015578703703703704</v>
      </c>
      <c r="G47" s="5">
        <v>29</v>
      </c>
      <c r="H47" s="13">
        <v>14.43</v>
      </c>
      <c r="I47" s="11">
        <f t="shared" si="4"/>
        <v>9.6181046676096</v>
      </c>
      <c r="J47" s="11">
        <f t="shared" si="5"/>
        <v>14.4271570014144</v>
      </c>
    </row>
    <row r="48" spans="1:10" ht="15">
      <c r="A48" s="6">
        <v>14</v>
      </c>
      <c r="B48" t="s">
        <v>172</v>
      </c>
      <c r="C48" t="s">
        <v>8</v>
      </c>
      <c r="D48" s="5" t="s">
        <v>18</v>
      </c>
      <c r="E48" s="5">
        <v>2005</v>
      </c>
      <c r="F48" s="39">
        <v>0.01707175925925926</v>
      </c>
      <c r="G48" s="5">
        <v>32</v>
      </c>
      <c r="H48" s="13">
        <v>0</v>
      </c>
      <c r="I48" s="11">
        <v>0</v>
      </c>
      <c r="J48" s="11">
        <f t="shared" si="5"/>
        <v>0</v>
      </c>
    </row>
    <row r="49" spans="1:10" ht="15">
      <c r="A49" s="6">
        <v>15</v>
      </c>
      <c r="B49" t="s">
        <v>174</v>
      </c>
      <c r="C49" t="s">
        <v>8</v>
      </c>
      <c r="D49" s="5" t="s">
        <v>18</v>
      </c>
      <c r="E49" s="5">
        <v>2005</v>
      </c>
      <c r="F49" s="39">
        <v>0.022534722222222223</v>
      </c>
      <c r="G49" s="5">
        <v>35</v>
      </c>
      <c r="H49" s="13">
        <v>0</v>
      </c>
      <c r="I49" s="11">
        <v>0</v>
      </c>
      <c r="J49" s="11">
        <f t="shared" si="5"/>
        <v>0</v>
      </c>
    </row>
    <row r="50" spans="1:8" ht="15">
      <c r="A50" s="5"/>
      <c r="D50" s="5"/>
      <c r="E50" s="5"/>
      <c r="F50" s="5"/>
      <c r="G50" s="5"/>
      <c r="H50"/>
    </row>
    <row r="51" spans="1:8" ht="15.75">
      <c r="A51" s="1" t="s">
        <v>111</v>
      </c>
      <c r="B51" t="s">
        <v>175</v>
      </c>
      <c r="D51" s="5"/>
      <c r="E51" s="5"/>
      <c r="F51" s="5"/>
      <c r="G51" s="5"/>
      <c r="H51"/>
    </row>
    <row r="52" spans="1:10" ht="15">
      <c r="A52" s="6">
        <v>1</v>
      </c>
      <c r="B52" t="s">
        <v>95</v>
      </c>
      <c r="C52" t="s">
        <v>32</v>
      </c>
      <c r="D52" s="5" t="s">
        <v>33</v>
      </c>
      <c r="E52" s="5">
        <v>2001</v>
      </c>
      <c r="F52" s="39">
        <v>0.008449074074074074</v>
      </c>
      <c r="G52" s="5">
        <v>1</v>
      </c>
      <c r="H52" s="13">
        <v>150</v>
      </c>
      <c r="I52" s="11">
        <f>200-F52/F$52*100</f>
        <v>100</v>
      </c>
      <c r="J52" s="11">
        <f>1.5*$I52</f>
        <v>150</v>
      </c>
    </row>
    <row r="53" spans="1:10" ht="15">
      <c r="A53" s="6">
        <v>2</v>
      </c>
      <c r="B53" t="s">
        <v>105</v>
      </c>
      <c r="C53" t="s">
        <v>8</v>
      </c>
      <c r="D53" s="5" t="s">
        <v>33</v>
      </c>
      <c r="E53" s="5">
        <v>2000</v>
      </c>
      <c r="F53" s="39">
        <v>0.008564814814814815</v>
      </c>
      <c r="G53" s="5">
        <v>2</v>
      </c>
      <c r="H53" s="13">
        <v>147.95</v>
      </c>
      <c r="I53" s="11">
        <f aca="true" t="shared" si="6" ref="I53:I63">200-F53/F$52*100</f>
        <v>98.63013698630137</v>
      </c>
      <c r="J53" s="11">
        <f aca="true" t="shared" si="7" ref="J53:J64">1.5*$I53</f>
        <v>147.94520547945206</v>
      </c>
    </row>
    <row r="54" spans="1:10" ht="15">
      <c r="A54" s="6">
        <v>3</v>
      </c>
      <c r="B54" t="s">
        <v>98</v>
      </c>
      <c r="C54" t="s">
        <v>8</v>
      </c>
      <c r="D54" s="5" t="s">
        <v>33</v>
      </c>
      <c r="E54" s="5">
        <v>2001</v>
      </c>
      <c r="F54" s="39">
        <v>0.00863425925925926</v>
      </c>
      <c r="G54" s="5">
        <v>4</v>
      </c>
      <c r="H54" s="13">
        <v>146.71</v>
      </c>
      <c r="I54" s="11">
        <f t="shared" si="6"/>
        <v>97.80821917808218</v>
      </c>
      <c r="J54" s="11">
        <f t="shared" si="7"/>
        <v>146.71232876712327</v>
      </c>
    </row>
    <row r="55" spans="1:10" ht="15">
      <c r="A55" s="6">
        <v>4</v>
      </c>
      <c r="B55" t="s">
        <v>97</v>
      </c>
      <c r="C55" t="s">
        <v>8</v>
      </c>
      <c r="D55" s="5" t="s">
        <v>33</v>
      </c>
      <c r="E55" s="5">
        <v>2002</v>
      </c>
      <c r="F55" s="39">
        <v>0.009942129629629629</v>
      </c>
      <c r="G55" s="5">
        <v>14</v>
      </c>
      <c r="H55" s="13">
        <v>123.49</v>
      </c>
      <c r="I55" s="11">
        <f t="shared" si="6"/>
        <v>82.32876712328768</v>
      </c>
      <c r="J55" s="11">
        <f t="shared" si="7"/>
        <v>123.49315068493152</v>
      </c>
    </row>
    <row r="56" spans="1:10" ht="15">
      <c r="A56" s="6">
        <v>5</v>
      </c>
      <c r="B56" t="s">
        <v>88</v>
      </c>
      <c r="C56" t="s">
        <v>8</v>
      </c>
      <c r="D56" s="5" t="s">
        <v>9</v>
      </c>
      <c r="E56" s="5">
        <v>2002</v>
      </c>
      <c r="F56" s="39">
        <v>0.01019675925925926</v>
      </c>
      <c r="G56" s="5">
        <v>18</v>
      </c>
      <c r="H56" s="13">
        <v>118.97</v>
      </c>
      <c r="I56" s="11">
        <f t="shared" si="6"/>
        <v>79.31506849315069</v>
      </c>
      <c r="J56" s="11">
        <f t="shared" si="7"/>
        <v>118.97260273972603</v>
      </c>
    </row>
    <row r="57" spans="1:10" ht="15">
      <c r="A57" s="6">
        <v>6</v>
      </c>
      <c r="B57" t="s">
        <v>90</v>
      </c>
      <c r="C57" t="s">
        <v>8</v>
      </c>
      <c r="D57" s="5" t="s">
        <v>9</v>
      </c>
      <c r="E57" s="5">
        <v>2002</v>
      </c>
      <c r="F57" s="39">
        <v>0.01054398148148148</v>
      </c>
      <c r="G57" s="5">
        <v>20</v>
      </c>
      <c r="H57" s="13">
        <v>112.81</v>
      </c>
      <c r="I57" s="11">
        <f t="shared" si="6"/>
        <v>75.2054794520548</v>
      </c>
      <c r="J57" s="11">
        <f t="shared" si="7"/>
        <v>112.8082191780822</v>
      </c>
    </row>
    <row r="58" spans="1:10" ht="15">
      <c r="A58" s="6">
        <v>7</v>
      </c>
      <c r="B58" t="s">
        <v>92</v>
      </c>
      <c r="C58" t="s">
        <v>8</v>
      </c>
      <c r="D58" s="5" t="s">
        <v>9</v>
      </c>
      <c r="E58" s="5">
        <v>2003</v>
      </c>
      <c r="F58" s="39">
        <v>0.011574074074074075</v>
      </c>
      <c r="G58" s="5">
        <v>29</v>
      </c>
      <c r="H58" s="13">
        <v>94.52</v>
      </c>
      <c r="I58" s="11">
        <f t="shared" si="6"/>
        <v>63.01369863013696</v>
      </c>
      <c r="J58" s="11">
        <f t="shared" si="7"/>
        <v>94.52054794520544</v>
      </c>
    </row>
    <row r="59" spans="1:10" ht="15">
      <c r="A59" s="6">
        <v>8</v>
      </c>
      <c r="B59" t="s">
        <v>87</v>
      </c>
      <c r="C59" t="s">
        <v>8</v>
      </c>
      <c r="D59" s="5" t="s">
        <v>9</v>
      </c>
      <c r="E59" s="5">
        <v>2002</v>
      </c>
      <c r="F59" s="39">
        <v>0.011620370370370371</v>
      </c>
      <c r="G59" s="5">
        <v>30</v>
      </c>
      <c r="H59" s="13">
        <v>93.7</v>
      </c>
      <c r="I59" s="11">
        <f t="shared" si="6"/>
        <v>62.46575342465752</v>
      </c>
      <c r="J59" s="11">
        <f t="shared" si="7"/>
        <v>93.69863013698628</v>
      </c>
    </row>
    <row r="60" spans="1:10" ht="15">
      <c r="A60" s="6">
        <v>9</v>
      </c>
      <c r="B60" t="s">
        <v>62</v>
      </c>
      <c r="C60" t="s">
        <v>8</v>
      </c>
      <c r="D60" s="5" t="s">
        <v>9</v>
      </c>
      <c r="E60" s="5">
        <v>2003</v>
      </c>
      <c r="F60" s="39">
        <v>0.011921296296296298</v>
      </c>
      <c r="G60" s="5">
        <v>34</v>
      </c>
      <c r="H60" s="13">
        <v>88.36</v>
      </c>
      <c r="I60" s="11">
        <f t="shared" si="6"/>
        <v>58.9041095890411</v>
      </c>
      <c r="J60" s="11">
        <f t="shared" si="7"/>
        <v>88.35616438356165</v>
      </c>
    </row>
    <row r="61" spans="1:10" ht="15">
      <c r="A61" s="6">
        <v>10</v>
      </c>
      <c r="B61" t="s">
        <v>64</v>
      </c>
      <c r="C61" t="s">
        <v>8</v>
      </c>
      <c r="D61" s="5" t="s">
        <v>21</v>
      </c>
      <c r="E61" s="5">
        <v>2003</v>
      </c>
      <c r="F61" s="39">
        <v>0.013564814814814816</v>
      </c>
      <c r="G61" s="5">
        <v>45</v>
      </c>
      <c r="H61" s="13">
        <v>59.18</v>
      </c>
      <c r="I61" s="11">
        <f t="shared" si="6"/>
        <v>39.452054794520535</v>
      </c>
      <c r="J61" s="11">
        <f t="shared" si="7"/>
        <v>59.1780821917808</v>
      </c>
    </row>
    <row r="62" spans="1:10" ht="15">
      <c r="A62" s="6">
        <v>11</v>
      </c>
      <c r="B62" t="s">
        <v>86</v>
      </c>
      <c r="C62" t="s">
        <v>8</v>
      </c>
      <c r="D62" s="5" t="s">
        <v>33</v>
      </c>
      <c r="E62" s="5">
        <v>2001</v>
      </c>
      <c r="F62" s="39">
        <v>0.014444444444444446</v>
      </c>
      <c r="G62" s="5">
        <v>46</v>
      </c>
      <c r="H62" s="13">
        <v>43.56</v>
      </c>
      <c r="I62" s="11">
        <f t="shared" si="6"/>
        <v>29.041095890410958</v>
      </c>
      <c r="J62" s="11">
        <f t="shared" si="7"/>
        <v>43.56164383561644</v>
      </c>
    </row>
    <row r="63" spans="1:10" ht="15">
      <c r="A63" s="6">
        <v>12</v>
      </c>
      <c r="B63" t="s">
        <v>89</v>
      </c>
      <c r="C63" t="s">
        <v>8</v>
      </c>
      <c r="D63" s="5" t="s">
        <v>20</v>
      </c>
      <c r="E63" s="5">
        <v>2002</v>
      </c>
      <c r="F63" s="39">
        <v>0.01599537037037037</v>
      </c>
      <c r="G63" s="5">
        <v>49</v>
      </c>
      <c r="H63" s="13">
        <v>16.03</v>
      </c>
      <c r="I63" s="11">
        <f t="shared" si="6"/>
        <v>10.684931506849296</v>
      </c>
      <c r="J63" s="11">
        <f t="shared" si="7"/>
        <v>16.027397260273943</v>
      </c>
    </row>
    <row r="64" spans="1:10" ht="15">
      <c r="A64" s="6">
        <v>13</v>
      </c>
      <c r="B64" t="s">
        <v>93</v>
      </c>
      <c r="C64" t="s">
        <v>8</v>
      </c>
      <c r="D64" s="5" t="s">
        <v>9</v>
      </c>
      <c r="E64" s="5">
        <v>2002</v>
      </c>
      <c r="F64" s="39">
        <v>0.02179398148148148</v>
      </c>
      <c r="G64" s="5">
        <v>53</v>
      </c>
      <c r="H64" s="13">
        <v>0</v>
      </c>
      <c r="I64" s="11">
        <v>0</v>
      </c>
      <c r="J64" s="11">
        <f t="shared" si="7"/>
        <v>0</v>
      </c>
    </row>
    <row r="65" spans="1:7" ht="15">
      <c r="A65" s="5"/>
      <c r="D65" s="5"/>
      <c r="E65" s="5"/>
      <c r="F65" s="5"/>
      <c r="G65" s="5"/>
    </row>
  </sheetData>
  <sheetProtection/>
  <mergeCells count="2">
    <mergeCell ref="C2:D2"/>
    <mergeCell ref="E2:F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68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7.8515625" style="0" customWidth="1"/>
    <col min="2" max="2" width="22.8515625" style="0" customWidth="1"/>
    <col min="9" max="11" width="9.140625" style="11" customWidth="1"/>
  </cols>
  <sheetData>
    <row r="2" spans="1:8" ht="18.75">
      <c r="A2" s="5"/>
      <c r="B2" s="2" t="s">
        <v>162</v>
      </c>
      <c r="C2" s="284" t="s">
        <v>177</v>
      </c>
      <c r="D2" s="284"/>
      <c r="E2" s="284"/>
      <c r="F2" s="337">
        <v>43082</v>
      </c>
      <c r="G2" s="337"/>
      <c r="H2" s="5"/>
    </row>
    <row r="3" spans="1:8" ht="15.75">
      <c r="A3" s="1" t="s">
        <v>114</v>
      </c>
      <c r="B3" t="s">
        <v>178</v>
      </c>
      <c r="D3" s="5"/>
      <c r="E3" s="5"/>
      <c r="F3" s="5"/>
      <c r="H3" s="5"/>
    </row>
    <row r="4" spans="1:11" ht="15">
      <c r="A4" s="7" t="s">
        <v>0</v>
      </c>
      <c r="B4" t="s">
        <v>1</v>
      </c>
      <c r="C4" t="s">
        <v>2</v>
      </c>
      <c r="D4" s="5" t="s">
        <v>3</v>
      </c>
      <c r="E4" s="5" t="s">
        <v>164</v>
      </c>
      <c r="F4" s="5" t="s">
        <v>4</v>
      </c>
      <c r="G4" t="s">
        <v>117</v>
      </c>
      <c r="H4" s="5" t="s">
        <v>119</v>
      </c>
      <c r="I4" s="12" t="s">
        <v>130</v>
      </c>
      <c r="K4" s="12" t="s">
        <v>131</v>
      </c>
    </row>
    <row r="5" spans="1:11" ht="15">
      <c r="A5" s="6">
        <v>1</v>
      </c>
      <c r="B5" t="s">
        <v>7</v>
      </c>
      <c r="C5" t="s">
        <v>8</v>
      </c>
      <c r="D5" s="5" t="s">
        <v>9</v>
      </c>
      <c r="E5" s="5">
        <v>725</v>
      </c>
      <c r="F5" s="5">
        <v>2004</v>
      </c>
      <c r="G5" s="3">
        <v>0.01537037037037037</v>
      </c>
      <c r="H5" s="5">
        <v>1</v>
      </c>
      <c r="I5" s="13">
        <v>150</v>
      </c>
      <c r="J5" s="11">
        <f>200-G5/G$5*100</f>
        <v>100</v>
      </c>
      <c r="K5" s="11">
        <f>1.5*$J5</f>
        <v>150</v>
      </c>
    </row>
    <row r="6" spans="1:11" ht="15">
      <c r="A6" s="6">
        <v>2</v>
      </c>
      <c r="B6" t="s">
        <v>10</v>
      </c>
      <c r="C6" t="s">
        <v>8</v>
      </c>
      <c r="D6" s="5" t="s">
        <v>9</v>
      </c>
      <c r="E6" s="5">
        <v>723</v>
      </c>
      <c r="F6" s="5">
        <v>2004</v>
      </c>
      <c r="G6" s="3">
        <v>0.01621527777777778</v>
      </c>
      <c r="H6" s="5">
        <v>2</v>
      </c>
      <c r="I6" s="13">
        <v>141.75</v>
      </c>
      <c r="J6" s="11">
        <f aca="true" t="shared" si="0" ref="J6:J16">200-G6/G$5*100</f>
        <v>94.50301204819276</v>
      </c>
      <c r="K6" s="11">
        <f aca="true" t="shared" si="1" ref="K6:K16">1.5*$J6</f>
        <v>141.75451807228913</v>
      </c>
    </row>
    <row r="7" spans="1:11" ht="15">
      <c r="A7" s="6">
        <v>3</v>
      </c>
      <c r="B7" t="s">
        <v>15</v>
      </c>
      <c r="C7" t="s">
        <v>8</v>
      </c>
      <c r="D7" s="5" t="s">
        <v>9</v>
      </c>
      <c r="E7" s="5">
        <v>721</v>
      </c>
      <c r="F7" s="5">
        <v>2004</v>
      </c>
      <c r="G7" s="3">
        <v>0.017256944444444446</v>
      </c>
      <c r="H7" s="5">
        <v>3</v>
      </c>
      <c r="I7" s="13">
        <v>131.59</v>
      </c>
      <c r="J7" s="11">
        <f t="shared" si="0"/>
        <v>87.7259036144578</v>
      </c>
      <c r="K7" s="11">
        <f t="shared" si="1"/>
        <v>131.5888554216867</v>
      </c>
    </row>
    <row r="8" spans="1:11" ht="15">
      <c r="A8" s="6">
        <v>4</v>
      </c>
      <c r="B8" t="s">
        <v>14</v>
      </c>
      <c r="C8" t="s">
        <v>8</v>
      </c>
      <c r="D8" s="5" t="s">
        <v>9</v>
      </c>
      <c r="E8" s="5">
        <v>719</v>
      </c>
      <c r="F8" s="5">
        <v>2004</v>
      </c>
      <c r="G8" s="3">
        <v>0.017314814814814814</v>
      </c>
      <c r="H8" s="5">
        <v>4</v>
      </c>
      <c r="I8" s="13">
        <v>131.02</v>
      </c>
      <c r="J8" s="11">
        <f t="shared" si="0"/>
        <v>87.34939759036145</v>
      </c>
      <c r="K8" s="11">
        <f t="shared" si="1"/>
        <v>131.02409638554218</v>
      </c>
    </row>
    <row r="9" spans="1:11" ht="15">
      <c r="A9" s="6">
        <v>9</v>
      </c>
      <c r="B9" t="s">
        <v>12</v>
      </c>
      <c r="C9" t="s">
        <v>8</v>
      </c>
      <c r="D9" s="5" t="s">
        <v>9</v>
      </c>
      <c r="E9" s="5">
        <v>727</v>
      </c>
      <c r="F9" s="5">
        <v>2004</v>
      </c>
      <c r="G9" s="3">
        <v>0.019918981481481482</v>
      </c>
      <c r="H9" s="5">
        <v>9</v>
      </c>
      <c r="I9" s="13">
        <v>105.61</v>
      </c>
      <c r="J9" s="11">
        <f t="shared" si="0"/>
        <v>70.40662650602408</v>
      </c>
      <c r="K9" s="11">
        <f t="shared" si="1"/>
        <v>105.60993975903612</v>
      </c>
    </row>
    <row r="10" spans="1:11" ht="15">
      <c r="A10" s="6">
        <v>13</v>
      </c>
      <c r="B10" t="s">
        <v>27</v>
      </c>
      <c r="C10" t="s">
        <v>8</v>
      </c>
      <c r="D10" s="5" t="s">
        <v>18</v>
      </c>
      <c r="E10" s="5">
        <v>712</v>
      </c>
      <c r="F10" s="5">
        <v>2005</v>
      </c>
      <c r="G10" s="3">
        <v>0.023298611111111107</v>
      </c>
      <c r="H10" s="5">
        <v>13</v>
      </c>
      <c r="I10" s="13">
        <v>72.63</v>
      </c>
      <c r="J10" s="11">
        <f t="shared" si="0"/>
        <v>48.4186746987952</v>
      </c>
      <c r="K10" s="11">
        <f t="shared" si="1"/>
        <v>72.6280120481928</v>
      </c>
    </row>
    <row r="11" spans="1:11" ht="15">
      <c r="A11" s="6">
        <v>15</v>
      </c>
      <c r="B11" t="s">
        <v>28</v>
      </c>
      <c r="C11" t="s">
        <v>8</v>
      </c>
      <c r="D11" s="5" t="s">
        <v>18</v>
      </c>
      <c r="E11" s="5">
        <v>710</v>
      </c>
      <c r="F11" s="5">
        <v>2004</v>
      </c>
      <c r="G11" s="3">
        <v>0.02424768518518518</v>
      </c>
      <c r="H11" s="5">
        <v>15</v>
      </c>
      <c r="I11" s="13">
        <v>63.37</v>
      </c>
      <c r="J11" s="11">
        <f t="shared" si="0"/>
        <v>42.24397590361448</v>
      </c>
      <c r="K11" s="11">
        <f t="shared" si="1"/>
        <v>63.365963855421725</v>
      </c>
    </row>
    <row r="12" spans="1:11" ht="15">
      <c r="A12" s="6">
        <v>16</v>
      </c>
      <c r="B12" t="s">
        <v>23</v>
      </c>
      <c r="C12" t="s">
        <v>8</v>
      </c>
      <c r="D12" s="5" t="s">
        <v>20</v>
      </c>
      <c r="E12" s="5">
        <v>716</v>
      </c>
      <c r="F12" s="5">
        <v>2004</v>
      </c>
      <c r="G12" s="3">
        <v>0.024745370370370372</v>
      </c>
      <c r="H12" s="5">
        <v>16</v>
      </c>
      <c r="I12" s="13">
        <v>58.51</v>
      </c>
      <c r="J12" s="11">
        <f t="shared" si="0"/>
        <v>39.00602409638552</v>
      </c>
      <c r="K12" s="11">
        <f t="shared" si="1"/>
        <v>58.509036144578275</v>
      </c>
    </row>
    <row r="13" spans="1:11" ht="15">
      <c r="A13" s="6">
        <v>17</v>
      </c>
      <c r="B13" t="s">
        <v>26</v>
      </c>
      <c r="C13" t="s">
        <v>8</v>
      </c>
      <c r="D13" s="5" t="s">
        <v>20</v>
      </c>
      <c r="E13" s="5">
        <v>714</v>
      </c>
      <c r="F13" s="5">
        <v>2003</v>
      </c>
      <c r="G13" s="3">
        <v>0.025821759259259256</v>
      </c>
      <c r="H13" s="5">
        <v>17</v>
      </c>
      <c r="I13" s="13">
        <v>48</v>
      </c>
      <c r="J13" s="11">
        <f t="shared" si="0"/>
        <v>32.00301204819277</v>
      </c>
      <c r="K13" s="11">
        <f t="shared" si="1"/>
        <v>48.00451807228916</v>
      </c>
    </row>
    <row r="14" spans="1:11" ht="15">
      <c r="A14" s="6">
        <v>18</v>
      </c>
      <c r="B14" t="s">
        <v>165</v>
      </c>
      <c r="C14" t="s">
        <v>8</v>
      </c>
      <c r="D14" s="5" t="s">
        <v>18</v>
      </c>
      <c r="E14" s="5">
        <v>707</v>
      </c>
      <c r="F14" s="5">
        <v>2005</v>
      </c>
      <c r="G14" s="3">
        <v>0.026111111111111113</v>
      </c>
      <c r="H14" s="5">
        <v>18</v>
      </c>
      <c r="I14" s="13">
        <v>45.18</v>
      </c>
      <c r="J14" s="11">
        <f t="shared" si="0"/>
        <v>30.120481927710813</v>
      </c>
      <c r="K14" s="11">
        <f t="shared" si="1"/>
        <v>45.18072289156622</v>
      </c>
    </row>
    <row r="15" spans="1:11" ht="15">
      <c r="A15" s="6">
        <v>20</v>
      </c>
      <c r="B15" t="s">
        <v>166</v>
      </c>
      <c r="C15" t="s">
        <v>8</v>
      </c>
      <c r="D15" s="5" t="s">
        <v>18</v>
      </c>
      <c r="E15" s="5">
        <v>705</v>
      </c>
      <c r="F15" s="5">
        <v>2005</v>
      </c>
      <c r="G15" s="3">
        <v>0.02770833333333333</v>
      </c>
      <c r="H15" s="5">
        <v>20</v>
      </c>
      <c r="I15" s="13">
        <v>29.59</v>
      </c>
      <c r="J15" s="11">
        <f t="shared" si="0"/>
        <v>19.728915662650593</v>
      </c>
      <c r="K15" s="11">
        <f t="shared" si="1"/>
        <v>29.59337349397589</v>
      </c>
    </row>
    <row r="16" spans="1:11" ht="15">
      <c r="A16" s="6">
        <v>22</v>
      </c>
      <c r="B16" t="s">
        <v>25</v>
      </c>
      <c r="C16" t="s">
        <v>8</v>
      </c>
      <c r="D16" s="5" t="s">
        <v>18</v>
      </c>
      <c r="E16" s="5">
        <v>703</v>
      </c>
      <c r="F16" s="5">
        <v>2005</v>
      </c>
      <c r="G16" s="3">
        <v>0.030358796296296297</v>
      </c>
      <c r="H16" s="5">
        <v>22</v>
      </c>
      <c r="I16" s="13">
        <v>3.73</v>
      </c>
      <c r="J16" s="11">
        <f t="shared" si="0"/>
        <v>2.4849397590361093</v>
      </c>
      <c r="K16" s="11">
        <f t="shared" si="1"/>
        <v>3.727409638554164</v>
      </c>
    </row>
    <row r="17" spans="1:9" ht="15">
      <c r="A17" s="5"/>
      <c r="D17" s="5"/>
      <c r="E17" s="5"/>
      <c r="F17" s="5"/>
      <c r="H17" s="5"/>
      <c r="I17"/>
    </row>
    <row r="18" spans="1:9" ht="15.75">
      <c r="A18" s="1" t="s">
        <v>109</v>
      </c>
      <c r="B18" t="s">
        <v>179</v>
      </c>
      <c r="D18" s="5"/>
      <c r="E18" s="5"/>
      <c r="F18" s="5"/>
      <c r="H18" s="5"/>
      <c r="I18"/>
    </row>
    <row r="19" spans="1:9" ht="15">
      <c r="A19" s="7" t="s">
        <v>0</v>
      </c>
      <c r="B19" t="s">
        <v>1</v>
      </c>
      <c r="C19" t="s">
        <v>2</v>
      </c>
      <c r="D19" s="5" t="s">
        <v>3</v>
      </c>
      <c r="E19" s="5" t="s">
        <v>164</v>
      </c>
      <c r="F19" s="5" t="s">
        <v>4</v>
      </c>
      <c r="G19" t="s">
        <v>117</v>
      </c>
      <c r="H19" s="5" t="s">
        <v>168</v>
      </c>
      <c r="I19"/>
    </row>
    <row r="20" spans="1:11" ht="15">
      <c r="A20" s="6">
        <v>1</v>
      </c>
      <c r="B20" t="s">
        <v>31</v>
      </c>
      <c r="C20" t="s">
        <v>32</v>
      </c>
      <c r="D20" s="5" t="s">
        <v>33</v>
      </c>
      <c r="E20" s="5">
        <v>542</v>
      </c>
      <c r="F20" s="5">
        <v>2001</v>
      </c>
      <c r="G20" s="3">
        <v>0.025532407407407406</v>
      </c>
      <c r="H20" s="5">
        <v>1</v>
      </c>
      <c r="I20" s="13">
        <v>150</v>
      </c>
      <c r="J20" s="11">
        <f>200-G20/G$20*100</f>
        <v>100</v>
      </c>
      <c r="K20" s="11">
        <f>1.5*$J20</f>
        <v>150</v>
      </c>
    </row>
    <row r="21" spans="1:11" ht="15">
      <c r="A21" s="6">
        <v>2</v>
      </c>
      <c r="B21" t="s">
        <v>34</v>
      </c>
      <c r="C21" t="s">
        <v>8</v>
      </c>
      <c r="D21" s="5" t="s">
        <v>33</v>
      </c>
      <c r="E21" s="5">
        <v>543</v>
      </c>
      <c r="F21" s="5">
        <v>2001</v>
      </c>
      <c r="G21" s="3">
        <v>0.025810185185185183</v>
      </c>
      <c r="H21" s="5">
        <v>2</v>
      </c>
      <c r="I21" s="13">
        <v>148.37</v>
      </c>
      <c r="J21" s="11">
        <f aca="true" t="shared" si="2" ref="J21:J34">200-G21/G$20*100</f>
        <v>98.91205802357209</v>
      </c>
      <c r="K21" s="11">
        <f aca="true" t="shared" si="3" ref="K21:K35">1.5*$J21</f>
        <v>148.36808703535814</v>
      </c>
    </row>
    <row r="22" spans="1:11" ht="15">
      <c r="A22" s="6">
        <v>4</v>
      </c>
      <c r="B22" t="s">
        <v>37</v>
      </c>
      <c r="C22" t="s">
        <v>8</v>
      </c>
      <c r="D22" s="5" t="s">
        <v>33</v>
      </c>
      <c r="E22" s="5">
        <v>545</v>
      </c>
      <c r="F22" s="5">
        <v>2002</v>
      </c>
      <c r="G22" s="3">
        <v>0.028078703703703703</v>
      </c>
      <c r="H22" s="5">
        <v>4</v>
      </c>
      <c r="I22" s="13">
        <v>135.04</v>
      </c>
      <c r="J22" s="11">
        <f t="shared" si="2"/>
        <v>90.0271985494107</v>
      </c>
      <c r="K22" s="11">
        <f t="shared" si="3"/>
        <v>135.04079782411605</v>
      </c>
    </row>
    <row r="23" spans="1:11" ht="15">
      <c r="A23" s="6">
        <v>5</v>
      </c>
      <c r="B23" t="s">
        <v>35</v>
      </c>
      <c r="C23" t="s">
        <v>8</v>
      </c>
      <c r="D23" s="5" t="s">
        <v>33</v>
      </c>
      <c r="E23" s="5">
        <v>540</v>
      </c>
      <c r="F23" s="5">
        <v>2001</v>
      </c>
      <c r="G23" s="3">
        <v>0.028356481481481483</v>
      </c>
      <c r="H23" s="5">
        <v>5</v>
      </c>
      <c r="I23" s="13">
        <v>133.41</v>
      </c>
      <c r="J23" s="11">
        <f t="shared" si="2"/>
        <v>88.93925657298276</v>
      </c>
      <c r="K23" s="11">
        <f t="shared" si="3"/>
        <v>133.40888485947414</v>
      </c>
    </row>
    <row r="24" spans="1:11" ht="15">
      <c r="A24" s="6">
        <v>9</v>
      </c>
      <c r="B24" t="s">
        <v>39</v>
      </c>
      <c r="C24" t="s">
        <v>8</v>
      </c>
      <c r="D24" s="5" t="s">
        <v>33</v>
      </c>
      <c r="E24" s="5">
        <v>530</v>
      </c>
      <c r="F24" s="5">
        <v>2001</v>
      </c>
      <c r="G24" s="3">
        <v>0.03040509259259259</v>
      </c>
      <c r="H24" s="5">
        <v>9</v>
      </c>
      <c r="I24" s="13">
        <v>121.37</v>
      </c>
      <c r="J24" s="11">
        <f t="shared" si="2"/>
        <v>80.91568449682684</v>
      </c>
      <c r="K24" s="11">
        <f t="shared" si="3"/>
        <v>121.37352674524027</v>
      </c>
    </row>
    <row r="25" spans="1:11" ht="15">
      <c r="A25" s="6">
        <v>12</v>
      </c>
      <c r="B25" t="s">
        <v>45</v>
      </c>
      <c r="C25" t="s">
        <v>8</v>
      </c>
      <c r="D25" s="5" t="s">
        <v>33</v>
      </c>
      <c r="E25" s="5">
        <v>532</v>
      </c>
      <c r="F25" s="5">
        <v>2002</v>
      </c>
      <c r="G25" s="3">
        <v>0.03108796296296296</v>
      </c>
      <c r="H25" s="5">
        <v>12</v>
      </c>
      <c r="I25" s="13">
        <v>117.36</v>
      </c>
      <c r="J25" s="11">
        <f t="shared" si="2"/>
        <v>78.24116047144155</v>
      </c>
      <c r="K25" s="11">
        <f t="shared" si="3"/>
        <v>117.36174070716231</v>
      </c>
    </row>
    <row r="26" spans="1:11" ht="15">
      <c r="A26" s="6">
        <v>13</v>
      </c>
      <c r="B26" t="s">
        <v>24</v>
      </c>
      <c r="C26" t="s">
        <v>8</v>
      </c>
      <c r="D26" s="5" t="s">
        <v>9</v>
      </c>
      <c r="E26" s="5">
        <v>510</v>
      </c>
      <c r="F26" s="5">
        <v>2003</v>
      </c>
      <c r="G26" s="3">
        <v>0.031331018518518515</v>
      </c>
      <c r="H26" s="5">
        <v>13</v>
      </c>
      <c r="I26" s="13">
        <v>115.93</v>
      </c>
      <c r="J26" s="11">
        <f t="shared" si="2"/>
        <v>77.2892112420671</v>
      </c>
      <c r="K26" s="11">
        <f t="shared" si="3"/>
        <v>115.93381686310065</v>
      </c>
    </row>
    <row r="27" spans="1:11" ht="15">
      <c r="A27" s="6">
        <v>21</v>
      </c>
      <c r="B27" t="s">
        <v>49</v>
      </c>
      <c r="C27" t="s">
        <v>8</v>
      </c>
      <c r="D27" s="5" t="s">
        <v>9</v>
      </c>
      <c r="E27" s="5">
        <v>512</v>
      </c>
      <c r="F27" s="5">
        <v>2002</v>
      </c>
      <c r="G27" s="3">
        <v>0.03491898148148148</v>
      </c>
      <c r="H27" s="5">
        <v>21</v>
      </c>
      <c r="I27" s="13">
        <v>94.85</v>
      </c>
      <c r="J27" s="11">
        <f t="shared" si="2"/>
        <v>63.236627379873084</v>
      </c>
      <c r="K27" s="11">
        <f t="shared" si="3"/>
        <v>94.85494106980963</v>
      </c>
    </row>
    <row r="28" spans="1:11" ht="15">
      <c r="A28" s="6">
        <v>22</v>
      </c>
      <c r="B28" t="s">
        <v>44</v>
      </c>
      <c r="C28" t="s">
        <v>8</v>
      </c>
      <c r="D28" s="5" t="s">
        <v>9</v>
      </c>
      <c r="E28" s="5">
        <v>515</v>
      </c>
      <c r="F28" s="5">
        <v>2003</v>
      </c>
      <c r="G28" s="3">
        <v>0.035023148148148144</v>
      </c>
      <c r="H28" s="5">
        <v>22</v>
      </c>
      <c r="I28" s="13">
        <v>94.24</v>
      </c>
      <c r="J28" s="11">
        <f t="shared" si="2"/>
        <v>62.82864913871262</v>
      </c>
      <c r="K28" s="11">
        <f t="shared" si="3"/>
        <v>94.24297370806893</v>
      </c>
    </row>
    <row r="29" spans="1:11" ht="15">
      <c r="A29" s="6">
        <v>23</v>
      </c>
      <c r="B29" t="s">
        <v>42</v>
      </c>
      <c r="C29" t="s">
        <v>8</v>
      </c>
      <c r="D29" s="5" t="s">
        <v>9</v>
      </c>
      <c r="E29" s="5">
        <v>517</v>
      </c>
      <c r="F29" s="5">
        <v>2003</v>
      </c>
      <c r="G29" s="3">
        <v>0.03505787037037037</v>
      </c>
      <c r="H29" s="5">
        <v>23</v>
      </c>
      <c r="I29" s="13">
        <v>94.04</v>
      </c>
      <c r="J29" s="11">
        <f t="shared" si="2"/>
        <v>62.69265639165911</v>
      </c>
      <c r="K29" s="11">
        <f t="shared" si="3"/>
        <v>94.03898458748867</v>
      </c>
    </row>
    <row r="30" spans="1:11" ht="15">
      <c r="A30" s="6">
        <v>25</v>
      </c>
      <c r="B30" t="s">
        <v>46</v>
      </c>
      <c r="C30" t="s">
        <v>8</v>
      </c>
      <c r="D30" s="5" t="s">
        <v>9</v>
      </c>
      <c r="E30" s="5">
        <v>528</v>
      </c>
      <c r="F30" s="5">
        <v>2003</v>
      </c>
      <c r="G30" s="3">
        <v>0.03523148148148148</v>
      </c>
      <c r="H30" s="5">
        <v>25</v>
      </c>
      <c r="I30" s="13">
        <v>93.02</v>
      </c>
      <c r="J30" s="11">
        <f t="shared" si="2"/>
        <v>62.012692656391636</v>
      </c>
      <c r="K30" s="11">
        <f t="shared" si="3"/>
        <v>93.01903898458745</v>
      </c>
    </row>
    <row r="31" spans="1:11" ht="15">
      <c r="A31" s="6">
        <v>27</v>
      </c>
      <c r="B31" t="s">
        <v>43</v>
      </c>
      <c r="C31" t="s">
        <v>8</v>
      </c>
      <c r="D31" s="5" t="s">
        <v>9</v>
      </c>
      <c r="E31" s="5">
        <v>521</v>
      </c>
      <c r="F31" s="5">
        <v>2001</v>
      </c>
      <c r="G31" s="3">
        <v>0.03601851851851852</v>
      </c>
      <c r="H31" s="5">
        <v>27</v>
      </c>
      <c r="I31" s="13">
        <v>88.4</v>
      </c>
      <c r="J31" s="11">
        <f t="shared" si="2"/>
        <v>58.93019038984585</v>
      </c>
      <c r="K31" s="11">
        <f t="shared" si="3"/>
        <v>88.39528558476877</v>
      </c>
    </row>
    <row r="32" spans="1:11" ht="15">
      <c r="A32" s="6">
        <v>28</v>
      </c>
      <c r="B32" t="s">
        <v>47</v>
      </c>
      <c r="C32" t="s">
        <v>8</v>
      </c>
      <c r="D32" s="5" t="s">
        <v>9</v>
      </c>
      <c r="E32" s="5">
        <v>507</v>
      </c>
      <c r="F32" s="5">
        <v>2003</v>
      </c>
      <c r="G32" s="3">
        <v>0.03652777777777778</v>
      </c>
      <c r="H32" s="5">
        <v>28</v>
      </c>
      <c r="I32" s="13">
        <v>85.4</v>
      </c>
      <c r="J32" s="11">
        <f t="shared" si="2"/>
        <v>56.93563009972803</v>
      </c>
      <c r="K32" s="11">
        <f t="shared" si="3"/>
        <v>85.40344514959205</v>
      </c>
    </row>
    <row r="33" spans="1:11" ht="15">
      <c r="A33" s="6">
        <v>30</v>
      </c>
      <c r="B33" t="s">
        <v>38</v>
      </c>
      <c r="C33" t="s">
        <v>8</v>
      </c>
      <c r="D33" s="5" t="s">
        <v>9</v>
      </c>
      <c r="E33" s="5">
        <v>538</v>
      </c>
      <c r="F33" s="5">
        <v>2003</v>
      </c>
      <c r="G33" s="3">
        <v>0.03784722222222222</v>
      </c>
      <c r="H33" s="5">
        <v>30</v>
      </c>
      <c r="I33" s="13">
        <v>77.65</v>
      </c>
      <c r="J33" s="11">
        <f t="shared" si="2"/>
        <v>51.76790571169539</v>
      </c>
      <c r="K33" s="11">
        <f t="shared" si="3"/>
        <v>77.65185856754309</v>
      </c>
    </row>
    <row r="34" spans="1:11" ht="15">
      <c r="A34" s="6">
        <v>38</v>
      </c>
      <c r="B34" t="s">
        <v>155</v>
      </c>
      <c r="C34" t="s">
        <v>8</v>
      </c>
      <c r="D34" s="5" t="s">
        <v>9</v>
      </c>
      <c r="E34" s="5">
        <v>503</v>
      </c>
      <c r="F34" s="5">
        <v>2002</v>
      </c>
      <c r="G34" s="3">
        <v>0.04223379629629629</v>
      </c>
      <c r="H34" s="5">
        <v>38</v>
      </c>
      <c r="I34" s="13">
        <v>51.88</v>
      </c>
      <c r="J34" s="11">
        <f t="shared" si="2"/>
        <v>34.58748866727112</v>
      </c>
      <c r="K34" s="11">
        <f t="shared" si="3"/>
        <v>51.881233000906676</v>
      </c>
    </row>
    <row r="35" spans="1:11" ht="15">
      <c r="A35" s="6">
        <v>42</v>
      </c>
      <c r="B35" t="s">
        <v>51</v>
      </c>
      <c r="C35" t="s">
        <v>8</v>
      </c>
      <c r="D35" s="5" t="s">
        <v>52</v>
      </c>
      <c r="E35" s="5">
        <v>505</v>
      </c>
      <c r="F35" s="5">
        <v>2002</v>
      </c>
      <c r="G35" s="3">
        <v>0.05289351851851851</v>
      </c>
      <c r="H35" s="5">
        <v>42</v>
      </c>
      <c r="I35" s="13">
        <v>0</v>
      </c>
      <c r="J35" s="11">
        <v>0</v>
      </c>
      <c r="K35" s="11">
        <f t="shared" si="3"/>
        <v>0</v>
      </c>
    </row>
    <row r="36" spans="1:9" ht="15">
      <c r="A36" s="5"/>
      <c r="D36" s="5"/>
      <c r="E36" s="5"/>
      <c r="F36" s="5"/>
      <c r="H36" s="5"/>
      <c r="I36"/>
    </row>
    <row r="37" spans="1:9" ht="15.75">
      <c r="A37" s="1" t="s">
        <v>112</v>
      </c>
      <c r="B37" t="s">
        <v>180</v>
      </c>
      <c r="D37" s="5"/>
      <c r="E37" s="5"/>
      <c r="F37" s="5"/>
      <c r="H37" s="5"/>
      <c r="I37"/>
    </row>
    <row r="38" spans="1:11" ht="15">
      <c r="A38" s="6">
        <v>1</v>
      </c>
      <c r="B38" t="s">
        <v>171</v>
      </c>
      <c r="C38" t="s">
        <v>17</v>
      </c>
      <c r="D38" s="5" t="s">
        <v>9</v>
      </c>
      <c r="E38" s="5">
        <v>634</v>
      </c>
      <c r="F38" s="5">
        <v>2003</v>
      </c>
      <c r="G38" s="3">
        <v>0.01582175925925926</v>
      </c>
      <c r="H38" s="5">
        <v>1</v>
      </c>
      <c r="I38" s="13">
        <v>150</v>
      </c>
      <c r="J38" s="11">
        <f>200-G38/G$38*100</f>
        <v>100</v>
      </c>
      <c r="K38" s="11">
        <f>1.5*$J38</f>
        <v>150</v>
      </c>
    </row>
    <row r="39" spans="1:11" ht="15">
      <c r="A39" s="6">
        <v>4</v>
      </c>
      <c r="B39" t="s">
        <v>67</v>
      </c>
      <c r="C39" t="s">
        <v>8</v>
      </c>
      <c r="D39" s="5" t="s">
        <v>9</v>
      </c>
      <c r="E39" s="5">
        <v>628</v>
      </c>
      <c r="F39" s="5">
        <v>2004</v>
      </c>
      <c r="G39" s="3">
        <v>0.01675925925925926</v>
      </c>
      <c r="H39" s="5">
        <v>4</v>
      </c>
      <c r="I39" s="13">
        <v>141.11</v>
      </c>
      <c r="J39" s="11">
        <f aca="true" t="shared" si="4" ref="J39:J49">200-G39/G$38*100</f>
        <v>94.07461594732993</v>
      </c>
      <c r="K39" s="11">
        <f aca="true" t="shared" si="5" ref="K39:K52">1.5*$J39</f>
        <v>141.1119239209949</v>
      </c>
    </row>
    <row r="40" spans="1:11" ht="15">
      <c r="A40" s="6">
        <v>7</v>
      </c>
      <c r="B40" t="s">
        <v>83</v>
      </c>
      <c r="C40" t="s">
        <v>8</v>
      </c>
      <c r="D40" s="5" t="s">
        <v>9</v>
      </c>
      <c r="E40" s="5">
        <v>633</v>
      </c>
      <c r="F40" s="5">
        <v>2004</v>
      </c>
      <c r="G40" s="3">
        <v>0.017233796296296296</v>
      </c>
      <c r="H40" s="5">
        <v>7</v>
      </c>
      <c r="I40" s="13">
        <v>136.61</v>
      </c>
      <c r="J40" s="11">
        <f t="shared" si="4"/>
        <v>91.07534747622532</v>
      </c>
      <c r="K40" s="11">
        <f t="shared" si="5"/>
        <v>136.61302121433798</v>
      </c>
    </row>
    <row r="41" spans="1:11" ht="15">
      <c r="A41" s="6">
        <v>12</v>
      </c>
      <c r="B41" t="s">
        <v>65</v>
      </c>
      <c r="C41" t="s">
        <v>8</v>
      </c>
      <c r="D41" s="5" t="s">
        <v>18</v>
      </c>
      <c r="E41" s="5">
        <v>636</v>
      </c>
      <c r="F41" s="5">
        <v>2004</v>
      </c>
      <c r="G41" s="3">
        <v>0.019212962962962963</v>
      </c>
      <c r="H41" s="5">
        <v>12</v>
      </c>
      <c r="I41" s="13">
        <v>117.85</v>
      </c>
      <c r="J41" s="11">
        <f t="shared" si="4"/>
        <v>78.56620336503293</v>
      </c>
      <c r="K41" s="11">
        <f t="shared" si="5"/>
        <v>117.8493050475494</v>
      </c>
    </row>
    <row r="42" spans="1:11" ht="15">
      <c r="A42" s="6">
        <v>14</v>
      </c>
      <c r="B42" t="s">
        <v>76</v>
      </c>
      <c r="C42" t="s">
        <v>8</v>
      </c>
      <c r="D42" s="5" t="s">
        <v>21</v>
      </c>
      <c r="E42" s="5">
        <v>626</v>
      </c>
      <c r="F42" s="5">
        <v>2004</v>
      </c>
      <c r="G42" s="3">
        <v>0.019780092592592592</v>
      </c>
      <c r="H42" s="5">
        <v>14</v>
      </c>
      <c r="I42" s="13">
        <v>112.47</v>
      </c>
      <c r="J42" s="11">
        <f t="shared" si="4"/>
        <v>74.98171177761523</v>
      </c>
      <c r="K42" s="11">
        <f t="shared" si="5"/>
        <v>112.47256766642285</v>
      </c>
    </row>
    <row r="43" spans="1:11" ht="15">
      <c r="A43" s="6">
        <v>15</v>
      </c>
      <c r="B43" t="s">
        <v>72</v>
      </c>
      <c r="C43" t="s">
        <v>8</v>
      </c>
      <c r="D43" s="5" t="s">
        <v>20</v>
      </c>
      <c r="E43" s="5">
        <v>617</v>
      </c>
      <c r="F43" s="5">
        <v>2004</v>
      </c>
      <c r="G43" s="3">
        <v>0.02003472222222222</v>
      </c>
      <c r="H43" s="5">
        <v>15</v>
      </c>
      <c r="I43" s="13">
        <v>110.06</v>
      </c>
      <c r="J43" s="11">
        <f t="shared" si="4"/>
        <v>73.37234820775423</v>
      </c>
      <c r="K43" s="11">
        <f t="shared" si="5"/>
        <v>110.05852231163135</v>
      </c>
    </row>
    <row r="44" spans="1:11" ht="15">
      <c r="A44" s="6">
        <v>16</v>
      </c>
      <c r="B44" t="s">
        <v>63</v>
      </c>
      <c r="C44" t="s">
        <v>8</v>
      </c>
      <c r="D44" s="5" t="s">
        <v>20</v>
      </c>
      <c r="E44" s="5">
        <v>630</v>
      </c>
      <c r="F44" s="5">
        <v>2004</v>
      </c>
      <c r="G44" s="3">
        <v>0.020162037037037037</v>
      </c>
      <c r="H44" s="5">
        <v>16</v>
      </c>
      <c r="I44" s="13">
        <v>108.85</v>
      </c>
      <c r="J44" s="11">
        <f t="shared" si="4"/>
        <v>72.5676664228237</v>
      </c>
      <c r="K44" s="11">
        <f t="shared" si="5"/>
        <v>108.85149963423555</v>
      </c>
    </row>
    <row r="45" spans="1:11" ht="15">
      <c r="A45" s="6">
        <v>18</v>
      </c>
      <c r="B45" t="s">
        <v>74</v>
      </c>
      <c r="C45" t="s">
        <v>8</v>
      </c>
      <c r="D45" s="5" t="s">
        <v>20</v>
      </c>
      <c r="E45" s="5">
        <v>609</v>
      </c>
      <c r="F45" s="5">
        <v>2004</v>
      </c>
      <c r="G45" s="3">
        <v>0.020995370370370373</v>
      </c>
      <c r="H45" s="5">
        <v>18</v>
      </c>
      <c r="I45" s="13">
        <v>100.95</v>
      </c>
      <c r="J45" s="11">
        <f t="shared" si="4"/>
        <v>67.30065837600586</v>
      </c>
      <c r="K45" s="11">
        <f t="shared" si="5"/>
        <v>100.95098756400878</v>
      </c>
    </row>
    <row r="46" spans="1:11" ht="15">
      <c r="A46" s="6">
        <v>22</v>
      </c>
      <c r="B46" t="s">
        <v>73</v>
      </c>
      <c r="C46" t="s">
        <v>8</v>
      </c>
      <c r="D46" s="5" t="s">
        <v>52</v>
      </c>
      <c r="E46" s="5">
        <v>621</v>
      </c>
      <c r="F46" s="5">
        <v>2005</v>
      </c>
      <c r="G46" s="3">
        <v>0.02207175925925926</v>
      </c>
      <c r="H46" s="5">
        <v>22</v>
      </c>
      <c r="I46" s="13">
        <v>90.75</v>
      </c>
      <c r="J46" s="11">
        <f t="shared" si="4"/>
        <v>60.497439648866134</v>
      </c>
      <c r="K46" s="11">
        <f t="shared" si="5"/>
        <v>90.7461594732992</v>
      </c>
    </row>
    <row r="47" spans="1:11" ht="15">
      <c r="A47" s="6">
        <v>25</v>
      </c>
      <c r="B47" t="s">
        <v>78</v>
      </c>
      <c r="C47" t="s">
        <v>8</v>
      </c>
      <c r="D47" s="5" t="s">
        <v>79</v>
      </c>
      <c r="E47" s="5">
        <v>611</v>
      </c>
      <c r="F47" s="5">
        <v>2005</v>
      </c>
      <c r="G47" s="3">
        <v>0.02280092592592593</v>
      </c>
      <c r="H47" s="5">
        <v>25</v>
      </c>
      <c r="I47" s="13">
        <v>83.83</v>
      </c>
      <c r="J47" s="11">
        <f t="shared" si="4"/>
        <v>55.8888076079005</v>
      </c>
      <c r="K47" s="11">
        <f t="shared" si="5"/>
        <v>83.83321141185075</v>
      </c>
    </row>
    <row r="48" spans="1:11" ht="15">
      <c r="A48" s="6">
        <v>27</v>
      </c>
      <c r="B48" t="s">
        <v>81</v>
      </c>
      <c r="C48" t="s">
        <v>8</v>
      </c>
      <c r="D48" s="5" t="s">
        <v>52</v>
      </c>
      <c r="E48" s="5">
        <v>603</v>
      </c>
      <c r="F48" s="5">
        <v>2005</v>
      </c>
      <c r="G48" s="3">
        <v>0.023842592592592596</v>
      </c>
      <c r="H48" s="5">
        <v>27</v>
      </c>
      <c r="I48" s="13">
        <v>73.96</v>
      </c>
      <c r="J48" s="11">
        <f t="shared" si="4"/>
        <v>49.3050475493782</v>
      </c>
      <c r="K48" s="11">
        <f t="shared" si="5"/>
        <v>73.9575713240673</v>
      </c>
    </row>
    <row r="49" spans="1:11" ht="15">
      <c r="A49" s="6">
        <v>33</v>
      </c>
      <c r="B49" t="s">
        <v>174</v>
      </c>
      <c r="C49" t="s">
        <v>8</v>
      </c>
      <c r="D49" s="5" t="s">
        <v>18</v>
      </c>
      <c r="E49" s="5">
        <v>601</v>
      </c>
      <c r="F49" s="5">
        <v>2005</v>
      </c>
      <c r="G49" s="3">
        <v>0.03137731481481481</v>
      </c>
      <c r="H49" s="5">
        <v>33</v>
      </c>
      <c r="I49" s="13">
        <v>2.52</v>
      </c>
      <c r="J49" s="11">
        <f t="shared" si="4"/>
        <v>1.6825164594002047</v>
      </c>
      <c r="K49" s="11">
        <f t="shared" si="5"/>
        <v>2.523774689100307</v>
      </c>
    </row>
    <row r="50" spans="1:11" ht="15">
      <c r="A50" s="6">
        <v>34</v>
      </c>
      <c r="B50" t="s">
        <v>172</v>
      </c>
      <c r="C50" t="s">
        <v>8</v>
      </c>
      <c r="D50" s="5" t="s">
        <v>18</v>
      </c>
      <c r="E50" s="5">
        <v>604</v>
      </c>
      <c r="F50" s="5">
        <v>2005</v>
      </c>
      <c r="G50" s="3">
        <v>0.032870370370370376</v>
      </c>
      <c r="H50" s="5">
        <v>34</v>
      </c>
      <c r="I50" s="13">
        <v>0</v>
      </c>
      <c r="J50" s="11">
        <v>0</v>
      </c>
      <c r="K50" s="11">
        <f t="shared" si="5"/>
        <v>0</v>
      </c>
    </row>
    <row r="51" spans="1:11" ht="15">
      <c r="A51" s="6">
        <v>35</v>
      </c>
      <c r="B51" t="s">
        <v>71</v>
      </c>
      <c r="C51" t="s">
        <v>8</v>
      </c>
      <c r="D51" s="5" t="s">
        <v>21</v>
      </c>
      <c r="E51" s="5">
        <v>607</v>
      </c>
      <c r="F51" s="5">
        <v>2004</v>
      </c>
      <c r="G51" s="3">
        <v>0.03532407407407407</v>
      </c>
      <c r="H51" s="5">
        <v>35</v>
      </c>
      <c r="I51" s="13">
        <v>0</v>
      </c>
      <c r="J51" s="11">
        <v>0</v>
      </c>
      <c r="K51" s="11">
        <f t="shared" si="5"/>
        <v>0</v>
      </c>
    </row>
    <row r="52" spans="1:11" ht="15">
      <c r="A52" s="6">
        <v>36</v>
      </c>
      <c r="B52" t="s">
        <v>75</v>
      </c>
      <c r="C52" t="s">
        <v>8</v>
      </c>
      <c r="D52" s="5" t="s">
        <v>18</v>
      </c>
      <c r="E52" s="5">
        <v>613</v>
      </c>
      <c r="F52" s="5">
        <v>2005</v>
      </c>
      <c r="G52" t="s">
        <v>29</v>
      </c>
      <c r="H52" s="5" t="s">
        <v>29</v>
      </c>
      <c r="I52" s="13">
        <v>0</v>
      </c>
      <c r="J52" s="11">
        <v>0</v>
      </c>
      <c r="K52" s="11">
        <f t="shared" si="5"/>
        <v>0</v>
      </c>
    </row>
    <row r="53" spans="1:9" ht="15">
      <c r="A53" s="5"/>
      <c r="D53" s="5"/>
      <c r="E53" s="5"/>
      <c r="F53" s="5"/>
      <c r="H53" s="5"/>
      <c r="I53"/>
    </row>
    <row r="54" spans="1:9" ht="15.75">
      <c r="A54" s="1" t="s">
        <v>111</v>
      </c>
      <c r="B54" t="s">
        <v>181</v>
      </c>
      <c r="D54" s="5"/>
      <c r="E54" s="5"/>
      <c r="F54" s="5"/>
      <c r="H54" s="5"/>
      <c r="I54"/>
    </row>
    <row r="55" spans="1:11" ht="15">
      <c r="A55" s="6">
        <v>1</v>
      </c>
      <c r="B55" t="s">
        <v>176</v>
      </c>
      <c r="C55" t="s">
        <v>50</v>
      </c>
      <c r="D55" s="5" t="s">
        <v>33</v>
      </c>
      <c r="E55" s="5">
        <v>428</v>
      </c>
      <c r="F55" s="5">
        <v>2000</v>
      </c>
      <c r="G55" s="3">
        <v>0.028402777777777777</v>
      </c>
      <c r="H55" s="5">
        <v>1</v>
      </c>
      <c r="I55" s="13">
        <v>150</v>
      </c>
      <c r="J55" s="11">
        <f>200-G55/G$55*100</f>
        <v>100</v>
      </c>
      <c r="K55" s="11">
        <f>1.5*$J55</f>
        <v>150</v>
      </c>
    </row>
    <row r="56" spans="1:11" ht="15">
      <c r="A56" s="6">
        <v>2</v>
      </c>
      <c r="B56" t="s">
        <v>105</v>
      </c>
      <c r="C56" t="s">
        <v>8</v>
      </c>
      <c r="D56" s="5" t="s">
        <v>33</v>
      </c>
      <c r="E56" s="5">
        <v>432</v>
      </c>
      <c r="F56" s="5">
        <v>2000</v>
      </c>
      <c r="G56" s="3">
        <v>0.028599537037037034</v>
      </c>
      <c r="H56" s="5">
        <v>2</v>
      </c>
      <c r="I56" s="13">
        <v>148.96</v>
      </c>
      <c r="J56" s="11">
        <f aca="true" t="shared" si="6" ref="J56:J66">200-G56/G$55*100</f>
        <v>99.30725346373268</v>
      </c>
      <c r="K56" s="11">
        <f aca="true" t="shared" si="7" ref="K56:K67">1.5*$J56</f>
        <v>148.96088019559903</v>
      </c>
    </row>
    <row r="57" spans="1:11" ht="15">
      <c r="A57" s="6">
        <v>9</v>
      </c>
      <c r="B57" t="s">
        <v>98</v>
      </c>
      <c r="C57" t="s">
        <v>8</v>
      </c>
      <c r="D57" s="5" t="s">
        <v>33</v>
      </c>
      <c r="E57" s="5">
        <v>449</v>
      </c>
      <c r="F57" s="5">
        <v>2001</v>
      </c>
      <c r="G57" s="3">
        <v>0.029756944444444447</v>
      </c>
      <c r="H57" s="5">
        <v>9</v>
      </c>
      <c r="I57" s="13">
        <v>142.85</v>
      </c>
      <c r="J57" s="11">
        <f t="shared" si="6"/>
        <v>95.2322738386308</v>
      </c>
      <c r="K57" s="11">
        <f t="shared" si="7"/>
        <v>142.8484107579462</v>
      </c>
    </row>
    <row r="58" spans="1:11" ht="15">
      <c r="A58" s="6">
        <v>10</v>
      </c>
      <c r="B58" t="s">
        <v>97</v>
      </c>
      <c r="C58" t="s">
        <v>8</v>
      </c>
      <c r="D58" s="5" t="s">
        <v>33</v>
      </c>
      <c r="E58" s="5">
        <v>422</v>
      </c>
      <c r="F58" s="5">
        <v>2002</v>
      </c>
      <c r="G58" s="3">
        <v>0.029988425925925922</v>
      </c>
      <c r="H58" s="5">
        <v>10</v>
      </c>
      <c r="I58" s="13">
        <v>141.63</v>
      </c>
      <c r="J58" s="11">
        <f t="shared" si="6"/>
        <v>94.41727791361045</v>
      </c>
      <c r="K58" s="11">
        <f t="shared" si="7"/>
        <v>141.62591687041567</v>
      </c>
    </row>
    <row r="59" spans="1:11" ht="15">
      <c r="A59" s="6">
        <v>16</v>
      </c>
      <c r="B59" t="s">
        <v>87</v>
      </c>
      <c r="C59" t="s">
        <v>8</v>
      </c>
      <c r="D59" s="5" t="s">
        <v>9</v>
      </c>
      <c r="E59" s="5">
        <v>413</v>
      </c>
      <c r="F59" s="5">
        <v>2002</v>
      </c>
      <c r="G59" s="3">
        <v>0.03253472222222222</v>
      </c>
      <c r="H59" s="5">
        <v>16</v>
      </c>
      <c r="I59" s="13">
        <v>128.18</v>
      </c>
      <c r="J59" s="11">
        <f t="shared" si="6"/>
        <v>85.4523227383863</v>
      </c>
      <c r="K59" s="11">
        <f t="shared" si="7"/>
        <v>128.17848410757944</v>
      </c>
    </row>
    <row r="60" spans="1:11" ht="15">
      <c r="A60" s="6">
        <v>20</v>
      </c>
      <c r="B60" t="s">
        <v>88</v>
      </c>
      <c r="C60" t="s">
        <v>8</v>
      </c>
      <c r="D60" s="5" t="s">
        <v>9</v>
      </c>
      <c r="E60" s="5">
        <v>442</v>
      </c>
      <c r="F60" s="5">
        <v>2002</v>
      </c>
      <c r="G60" s="3">
        <v>0.032997685185185185</v>
      </c>
      <c r="H60" s="5">
        <v>20</v>
      </c>
      <c r="I60" s="13">
        <v>125.73</v>
      </c>
      <c r="J60" s="11">
        <f t="shared" si="6"/>
        <v>83.82233088834556</v>
      </c>
      <c r="K60" s="11">
        <f t="shared" si="7"/>
        <v>125.73349633251834</v>
      </c>
    </row>
    <row r="61" spans="1:11" ht="15">
      <c r="A61" s="6">
        <v>21</v>
      </c>
      <c r="B61" t="s">
        <v>92</v>
      </c>
      <c r="C61" t="s">
        <v>8</v>
      </c>
      <c r="D61" s="5" t="s">
        <v>9</v>
      </c>
      <c r="E61" s="5">
        <v>438</v>
      </c>
      <c r="F61" s="5">
        <v>2003</v>
      </c>
      <c r="G61" s="3">
        <v>0.03395833333333333</v>
      </c>
      <c r="H61" s="5">
        <v>21</v>
      </c>
      <c r="I61" s="13">
        <v>120.66</v>
      </c>
      <c r="J61" s="11">
        <f t="shared" si="6"/>
        <v>80.440097799511</v>
      </c>
      <c r="K61" s="11">
        <f t="shared" si="7"/>
        <v>120.66014669926649</v>
      </c>
    </row>
    <row r="62" spans="1:11" ht="15">
      <c r="A62" s="6">
        <v>25</v>
      </c>
      <c r="B62" t="s">
        <v>90</v>
      </c>
      <c r="C62" t="s">
        <v>8</v>
      </c>
      <c r="D62" s="5" t="s">
        <v>9</v>
      </c>
      <c r="E62" s="5">
        <v>411</v>
      </c>
      <c r="F62" s="5">
        <v>2002</v>
      </c>
      <c r="G62" s="3">
        <v>0.034652777777777775</v>
      </c>
      <c r="H62" s="5">
        <v>25</v>
      </c>
      <c r="I62" s="13">
        <v>116.99</v>
      </c>
      <c r="J62" s="11">
        <f t="shared" si="6"/>
        <v>77.99511002444987</v>
      </c>
      <c r="K62" s="11">
        <f t="shared" si="7"/>
        <v>116.99266503667481</v>
      </c>
    </row>
    <row r="63" spans="1:11" ht="15">
      <c r="A63" s="6">
        <v>28</v>
      </c>
      <c r="B63" t="s">
        <v>86</v>
      </c>
      <c r="C63" t="s">
        <v>8</v>
      </c>
      <c r="D63" s="5" t="s">
        <v>33</v>
      </c>
      <c r="E63" s="5">
        <v>434</v>
      </c>
      <c r="F63" s="5">
        <v>2001</v>
      </c>
      <c r="G63" s="3">
        <v>0.036516203703703703</v>
      </c>
      <c r="H63" s="5">
        <v>28</v>
      </c>
      <c r="I63" s="13">
        <v>107.15</v>
      </c>
      <c r="J63" s="11">
        <f t="shared" si="6"/>
        <v>71.43439282803584</v>
      </c>
      <c r="K63" s="11">
        <f t="shared" si="7"/>
        <v>107.15158924205376</v>
      </c>
    </row>
    <row r="64" spans="1:11" ht="15">
      <c r="A64" s="6">
        <v>35</v>
      </c>
      <c r="B64" t="s">
        <v>93</v>
      </c>
      <c r="C64" t="s">
        <v>8</v>
      </c>
      <c r="D64" s="5" t="s">
        <v>9</v>
      </c>
      <c r="E64" s="5">
        <v>401</v>
      </c>
      <c r="F64" s="5">
        <v>2002</v>
      </c>
      <c r="G64" s="3">
        <v>0.03909722222222222</v>
      </c>
      <c r="H64" s="5">
        <v>35</v>
      </c>
      <c r="I64" s="13">
        <v>93.52</v>
      </c>
      <c r="J64" s="11">
        <f t="shared" si="6"/>
        <v>62.34718826405867</v>
      </c>
      <c r="K64" s="11">
        <f t="shared" si="7"/>
        <v>93.52078239608801</v>
      </c>
    </row>
    <row r="65" spans="1:11" ht="15">
      <c r="A65" s="6">
        <v>41</v>
      </c>
      <c r="B65" t="s">
        <v>64</v>
      </c>
      <c r="C65" t="s">
        <v>8</v>
      </c>
      <c r="D65" s="5" t="s">
        <v>21</v>
      </c>
      <c r="E65" s="5">
        <v>403</v>
      </c>
      <c r="F65" s="5">
        <v>2003</v>
      </c>
      <c r="G65" s="3">
        <v>0.04126157407407407</v>
      </c>
      <c r="H65" s="5">
        <v>41</v>
      </c>
      <c r="I65" s="13">
        <v>82.09</v>
      </c>
      <c r="J65" s="11">
        <f t="shared" si="6"/>
        <v>54.72697636511819</v>
      </c>
      <c r="K65" s="11">
        <f t="shared" si="7"/>
        <v>82.09046454767729</v>
      </c>
    </row>
    <row r="66" spans="1:11" ht="15">
      <c r="A66" s="6">
        <v>47</v>
      </c>
      <c r="B66" t="s">
        <v>89</v>
      </c>
      <c r="C66" t="s">
        <v>8</v>
      </c>
      <c r="D66" s="5" t="s">
        <v>20</v>
      </c>
      <c r="E66" s="5">
        <v>417</v>
      </c>
      <c r="F66" s="5">
        <v>2002</v>
      </c>
      <c r="G66" s="3">
        <v>0.046481481481481485</v>
      </c>
      <c r="H66" s="5">
        <v>47</v>
      </c>
      <c r="I66" s="13">
        <v>54.52</v>
      </c>
      <c r="J66" s="11">
        <f t="shared" si="6"/>
        <v>36.3488182559087</v>
      </c>
      <c r="K66" s="11">
        <f t="shared" si="7"/>
        <v>54.523227383863045</v>
      </c>
    </row>
    <row r="67" spans="1:11" ht="15">
      <c r="A67" s="6">
        <v>52</v>
      </c>
      <c r="B67" t="s">
        <v>62</v>
      </c>
      <c r="C67" t="s">
        <v>8</v>
      </c>
      <c r="D67" s="5" t="s">
        <v>9</v>
      </c>
      <c r="E67" s="5">
        <v>408</v>
      </c>
      <c r="F67" s="5">
        <v>2003</v>
      </c>
      <c r="G67" s="5" t="s">
        <v>29</v>
      </c>
      <c r="H67" s="5" t="s">
        <v>29</v>
      </c>
      <c r="I67" s="13">
        <v>0</v>
      </c>
      <c r="J67" s="11">
        <v>0</v>
      </c>
      <c r="K67" s="11">
        <f t="shared" si="7"/>
        <v>0</v>
      </c>
    </row>
    <row r="68" spans="1:8" ht="15">
      <c r="A68" s="5"/>
      <c r="D68" s="5"/>
      <c r="E68" s="5"/>
      <c r="F68" s="5"/>
      <c r="H68" s="5"/>
    </row>
  </sheetData>
  <sheetProtection/>
  <mergeCells count="2">
    <mergeCell ref="C2:E2"/>
    <mergeCell ref="F2:G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66"/>
  <sheetViews>
    <sheetView zoomScalePageLayoutView="0" workbookViewId="0" topLeftCell="A37">
      <selection activeCell="O13" sqref="O13"/>
    </sheetView>
  </sheetViews>
  <sheetFormatPr defaultColWidth="9.140625" defaultRowHeight="15"/>
  <cols>
    <col min="1" max="1" width="7.421875" style="0" customWidth="1"/>
    <col min="2" max="2" width="20.8515625" style="0" customWidth="1"/>
    <col min="9" max="11" width="9.140625" style="11" customWidth="1"/>
  </cols>
  <sheetData>
    <row r="2" spans="1:8" ht="18.75">
      <c r="A2" s="5"/>
      <c r="B2" s="2" t="s">
        <v>162</v>
      </c>
      <c r="C2" s="338" t="s">
        <v>183</v>
      </c>
      <c r="D2" s="338"/>
      <c r="E2" s="338"/>
      <c r="F2" s="285">
        <v>43083</v>
      </c>
      <c r="G2" s="285"/>
      <c r="H2" s="5"/>
    </row>
    <row r="3" spans="1:8" ht="15.75">
      <c r="A3" s="1" t="s">
        <v>114</v>
      </c>
      <c r="B3" t="s">
        <v>178</v>
      </c>
      <c r="D3" s="5"/>
      <c r="E3" s="5"/>
      <c r="F3" s="5"/>
      <c r="H3" s="5"/>
    </row>
    <row r="4" spans="1:11" ht="15">
      <c r="A4" s="7" t="s">
        <v>0</v>
      </c>
      <c r="B4" t="s">
        <v>1</v>
      </c>
      <c r="C4" t="s">
        <v>2</v>
      </c>
      <c r="D4" s="5" t="s">
        <v>3</v>
      </c>
      <c r="E4" s="5" t="s">
        <v>182</v>
      </c>
      <c r="F4" s="5" t="s">
        <v>118</v>
      </c>
      <c r="G4" t="s">
        <v>184</v>
      </c>
      <c r="H4" s="5" t="s">
        <v>6</v>
      </c>
      <c r="I4" s="12" t="s">
        <v>130</v>
      </c>
      <c r="K4" s="12" t="s">
        <v>131</v>
      </c>
    </row>
    <row r="5" spans="1:11" ht="15">
      <c r="A5" s="6">
        <v>1</v>
      </c>
      <c r="B5" t="s">
        <v>10</v>
      </c>
      <c r="C5" t="s">
        <v>8</v>
      </c>
      <c r="D5" s="5" t="s">
        <v>9</v>
      </c>
      <c r="E5" s="5">
        <v>721</v>
      </c>
      <c r="F5" s="5">
        <v>2004</v>
      </c>
      <c r="G5" s="3">
        <v>0.015474537037037038</v>
      </c>
      <c r="H5" s="5">
        <v>1</v>
      </c>
      <c r="I5" s="13">
        <v>150</v>
      </c>
      <c r="J5" s="11">
        <f aca="true" t="shared" si="0" ref="J5:J14">200-G5/G$5*100</f>
        <v>100</v>
      </c>
      <c r="K5" s="11">
        <f>1.5*$J5</f>
        <v>150</v>
      </c>
    </row>
    <row r="6" spans="1:11" ht="15">
      <c r="A6" s="6">
        <v>2</v>
      </c>
      <c r="B6" t="s">
        <v>7</v>
      </c>
      <c r="C6" t="s">
        <v>8</v>
      </c>
      <c r="D6" s="5" t="s">
        <v>9</v>
      </c>
      <c r="E6" s="5">
        <v>719</v>
      </c>
      <c r="F6" s="5">
        <v>2004</v>
      </c>
      <c r="G6" s="3">
        <v>0.017175925925925924</v>
      </c>
      <c r="H6" s="5">
        <v>2</v>
      </c>
      <c r="I6" s="13">
        <v>133.51</v>
      </c>
      <c r="J6" s="11">
        <f t="shared" si="0"/>
        <v>89.00523560209426</v>
      </c>
      <c r="K6" s="11">
        <f aca="true" t="shared" si="1" ref="K6:K15">1.5*$J6</f>
        <v>133.50785340314138</v>
      </c>
    </row>
    <row r="7" spans="1:11" ht="15">
      <c r="A7" s="6">
        <v>3</v>
      </c>
      <c r="B7" t="s">
        <v>15</v>
      </c>
      <c r="C7" t="s">
        <v>8</v>
      </c>
      <c r="D7" s="5" t="s">
        <v>9</v>
      </c>
      <c r="E7" s="5">
        <v>725</v>
      </c>
      <c r="F7" s="5">
        <v>2004</v>
      </c>
      <c r="G7" s="3">
        <v>0.017685185185185182</v>
      </c>
      <c r="H7" s="5">
        <v>3</v>
      </c>
      <c r="I7" s="13">
        <v>128.57</v>
      </c>
      <c r="J7" s="11">
        <f t="shared" si="0"/>
        <v>85.71428571428574</v>
      </c>
      <c r="K7" s="11">
        <f t="shared" si="1"/>
        <v>128.5714285714286</v>
      </c>
    </row>
    <row r="8" spans="1:11" ht="15">
      <c r="A8" s="6">
        <v>4</v>
      </c>
      <c r="B8" t="s">
        <v>14</v>
      </c>
      <c r="C8" t="s">
        <v>8</v>
      </c>
      <c r="D8" s="5" t="s">
        <v>9</v>
      </c>
      <c r="E8" s="5">
        <v>727</v>
      </c>
      <c r="F8" s="5">
        <v>2004</v>
      </c>
      <c r="G8" s="3">
        <v>0.01806712962962963</v>
      </c>
      <c r="H8" s="5">
        <v>4</v>
      </c>
      <c r="I8" s="13">
        <v>124.87</v>
      </c>
      <c r="J8" s="11">
        <f t="shared" si="0"/>
        <v>83.24607329842932</v>
      </c>
      <c r="K8" s="11">
        <f t="shared" si="1"/>
        <v>124.86910994764398</v>
      </c>
    </row>
    <row r="9" spans="1:11" ht="15">
      <c r="A9" s="6">
        <v>7</v>
      </c>
      <c r="B9" t="s">
        <v>12</v>
      </c>
      <c r="C9" t="s">
        <v>8</v>
      </c>
      <c r="D9" s="5" t="s">
        <v>9</v>
      </c>
      <c r="E9" s="5">
        <v>723</v>
      </c>
      <c r="F9" s="5">
        <v>2004</v>
      </c>
      <c r="G9" s="3">
        <v>0.019467592592592595</v>
      </c>
      <c r="H9" s="5">
        <v>7</v>
      </c>
      <c r="I9" s="13">
        <v>111.29</v>
      </c>
      <c r="J9" s="11">
        <f t="shared" si="0"/>
        <v>74.19596110695585</v>
      </c>
      <c r="K9" s="11">
        <f t="shared" si="1"/>
        <v>111.29394166043377</v>
      </c>
    </row>
    <row r="10" spans="1:11" ht="15">
      <c r="A10" s="6">
        <v>9</v>
      </c>
      <c r="B10" t="s">
        <v>23</v>
      </c>
      <c r="C10" t="s">
        <v>8</v>
      </c>
      <c r="D10" s="5" t="s">
        <v>20</v>
      </c>
      <c r="E10" s="5">
        <v>716</v>
      </c>
      <c r="F10" s="5">
        <v>2004</v>
      </c>
      <c r="G10" s="3">
        <v>0.020833333333333332</v>
      </c>
      <c r="H10" s="5">
        <v>9</v>
      </c>
      <c r="I10" s="13">
        <v>98.06</v>
      </c>
      <c r="J10" s="11">
        <f t="shared" si="0"/>
        <v>65.37023186237846</v>
      </c>
      <c r="K10" s="11">
        <f t="shared" si="1"/>
        <v>98.05534779356769</v>
      </c>
    </row>
    <row r="11" spans="1:11" ht="15">
      <c r="A11" s="6">
        <v>12</v>
      </c>
      <c r="B11" t="s">
        <v>165</v>
      </c>
      <c r="C11" t="s">
        <v>8</v>
      </c>
      <c r="D11" s="5" t="s">
        <v>18</v>
      </c>
      <c r="E11" s="5">
        <v>710</v>
      </c>
      <c r="F11" s="5">
        <v>2005</v>
      </c>
      <c r="G11" s="3">
        <v>0.02310185185185185</v>
      </c>
      <c r="H11" s="5">
        <v>12</v>
      </c>
      <c r="I11" s="13">
        <v>76.07</v>
      </c>
      <c r="J11" s="11">
        <f t="shared" si="0"/>
        <v>50.71054599850416</v>
      </c>
      <c r="K11" s="11">
        <f t="shared" si="1"/>
        <v>76.06581899775624</v>
      </c>
    </row>
    <row r="12" spans="1:11" ht="15">
      <c r="A12" s="6">
        <v>16</v>
      </c>
      <c r="B12" t="s">
        <v>28</v>
      </c>
      <c r="C12" t="s">
        <v>8</v>
      </c>
      <c r="D12" s="5" t="s">
        <v>18</v>
      </c>
      <c r="E12" s="5">
        <v>708</v>
      </c>
      <c r="F12" s="5">
        <v>2004</v>
      </c>
      <c r="G12" s="3">
        <v>0.02494212962962963</v>
      </c>
      <c r="H12" s="5">
        <v>16</v>
      </c>
      <c r="I12" s="13">
        <v>58.23</v>
      </c>
      <c r="J12" s="11">
        <f t="shared" si="0"/>
        <v>38.81824981301423</v>
      </c>
      <c r="K12" s="11">
        <f t="shared" si="1"/>
        <v>58.22737471952135</v>
      </c>
    </row>
    <row r="13" spans="1:11" ht="15">
      <c r="A13" s="6">
        <v>18</v>
      </c>
      <c r="B13" t="s">
        <v>25</v>
      </c>
      <c r="C13" t="s">
        <v>8</v>
      </c>
      <c r="D13" s="5" t="s">
        <v>18</v>
      </c>
      <c r="E13" s="5">
        <v>706</v>
      </c>
      <c r="F13" s="5">
        <v>2005</v>
      </c>
      <c r="G13" s="3">
        <v>0.02667824074074074</v>
      </c>
      <c r="H13" s="5">
        <v>18</v>
      </c>
      <c r="I13" s="13">
        <v>41.4</v>
      </c>
      <c r="J13" s="11">
        <f t="shared" si="0"/>
        <v>27.599102468212436</v>
      </c>
      <c r="K13" s="11">
        <f t="shared" si="1"/>
        <v>41.398653702318654</v>
      </c>
    </row>
    <row r="14" spans="1:11" ht="15">
      <c r="A14" s="6">
        <v>19</v>
      </c>
      <c r="B14" t="s">
        <v>27</v>
      </c>
      <c r="C14" t="s">
        <v>8</v>
      </c>
      <c r="D14" s="5" t="s">
        <v>18</v>
      </c>
      <c r="E14" s="5">
        <v>712</v>
      </c>
      <c r="F14" s="5">
        <v>2005</v>
      </c>
      <c r="G14" s="3">
        <v>0.02934027777777778</v>
      </c>
      <c r="H14" s="5">
        <v>19</v>
      </c>
      <c r="I14" s="13">
        <v>15.59</v>
      </c>
      <c r="J14" s="11">
        <f t="shared" si="0"/>
        <v>10.39640987284966</v>
      </c>
      <c r="K14" s="11">
        <f t="shared" si="1"/>
        <v>15.59461480927449</v>
      </c>
    </row>
    <row r="15" spans="1:11" ht="15">
      <c r="A15" s="6">
        <v>23</v>
      </c>
      <c r="B15" t="s">
        <v>26</v>
      </c>
      <c r="C15" t="s">
        <v>8</v>
      </c>
      <c r="D15" s="5" t="s">
        <v>20</v>
      </c>
      <c r="E15" s="5">
        <v>714</v>
      </c>
      <c r="F15" s="5">
        <v>2003</v>
      </c>
      <c r="G15" t="s">
        <v>29</v>
      </c>
      <c r="H15" s="5" t="s">
        <v>29</v>
      </c>
      <c r="I15" s="13">
        <v>0</v>
      </c>
      <c r="J15" s="11">
        <v>0</v>
      </c>
      <c r="K15" s="11">
        <f t="shared" si="1"/>
        <v>0</v>
      </c>
    </row>
    <row r="16" spans="1:9" ht="15">
      <c r="A16" s="5"/>
      <c r="D16" s="5"/>
      <c r="E16" s="5"/>
      <c r="F16" s="5"/>
      <c r="H16" s="5"/>
      <c r="I16"/>
    </row>
    <row r="17" spans="1:9" ht="15.75">
      <c r="A17" s="1" t="s">
        <v>109</v>
      </c>
      <c r="B17" t="s">
        <v>185</v>
      </c>
      <c r="D17" s="5"/>
      <c r="E17" s="5"/>
      <c r="F17" s="5"/>
      <c r="H17" s="5"/>
      <c r="I17"/>
    </row>
    <row r="18" spans="1:11" ht="15">
      <c r="A18" s="6">
        <v>1</v>
      </c>
      <c r="B18" t="s">
        <v>31</v>
      </c>
      <c r="C18" t="s">
        <v>32</v>
      </c>
      <c r="D18" s="5" t="s">
        <v>33</v>
      </c>
      <c r="E18" s="5">
        <v>540</v>
      </c>
      <c r="F18" s="5">
        <v>2001</v>
      </c>
      <c r="G18" s="3">
        <v>0.02238425925925926</v>
      </c>
      <c r="H18" s="5">
        <v>1</v>
      </c>
      <c r="I18" s="13">
        <v>150</v>
      </c>
      <c r="J18" s="11">
        <f>200-G18/G$18*100</f>
        <v>100</v>
      </c>
      <c r="K18" s="11">
        <f>1.5*$J18</f>
        <v>150</v>
      </c>
    </row>
    <row r="19" spans="1:11" ht="15">
      <c r="A19" s="6">
        <v>4</v>
      </c>
      <c r="B19" t="s">
        <v>35</v>
      </c>
      <c r="C19" t="s">
        <v>8</v>
      </c>
      <c r="D19" s="5" t="s">
        <v>33</v>
      </c>
      <c r="E19" s="5">
        <v>537</v>
      </c>
      <c r="F19" s="5">
        <v>2001</v>
      </c>
      <c r="G19" s="3">
        <v>0.025405092592592594</v>
      </c>
      <c r="H19" s="5">
        <v>4</v>
      </c>
      <c r="I19" s="13">
        <v>129.76</v>
      </c>
      <c r="J19" s="11">
        <f aca="true" t="shared" si="2" ref="J19:J31">200-G19/G$18*100</f>
        <v>86.50465356773526</v>
      </c>
      <c r="K19" s="11">
        <f aca="true" t="shared" si="3" ref="K19:K33">1.5*$J19</f>
        <v>129.7569803516029</v>
      </c>
    </row>
    <row r="20" spans="1:11" ht="15">
      <c r="A20" s="6">
        <v>5</v>
      </c>
      <c r="B20" t="s">
        <v>37</v>
      </c>
      <c r="C20" t="s">
        <v>8</v>
      </c>
      <c r="D20" s="5" t="s">
        <v>33</v>
      </c>
      <c r="E20" s="5">
        <v>543</v>
      </c>
      <c r="F20" s="5">
        <v>2002</v>
      </c>
      <c r="G20" s="3">
        <v>0.025416666666666667</v>
      </c>
      <c r="H20" s="5">
        <v>5</v>
      </c>
      <c r="I20" s="13">
        <v>129.68</v>
      </c>
      <c r="J20" s="11">
        <f t="shared" si="2"/>
        <v>86.45294725956568</v>
      </c>
      <c r="K20" s="11">
        <f t="shared" si="3"/>
        <v>129.6794208893485</v>
      </c>
    </row>
    <row r="21" spans="1:11" ht="15">
      <c r="A21" s="6">
        <v>9</v>
      </c>
      <c r="B21" t="s">
        <v>45</v>
      </c>
      <c r="C21" t="s">
        <v>8</v>
      </c>
      <c r="D21" s="5" t="s">
        <v>33</v>
      </c>
      <c r="E21" s="5">
        <v>534</v>
      </c>
      <c r="F21" s="5">
        <v>2002</v>
      </c>
      <c r="G21" s="3">
        <v>0.026585648148148146</v>
      </c>
      <c r="H21" s="5">
        <v>9</v>
      </c>
      <c r="I21" s="13">
        <v>121.85</v>
      </c>
      <c r="J21" s="11">
        <f t="shared" si="2"/>
        <v>81.23061013443642</v>
      </c>
      <c r="K21" s="11">
        <f t="shared" si="3"/>
        <v>121.84591520165463</v>
      </c>
    </row>
    <row r="22" spans="1:11" ht="15">
      <c r="A22" s="6">
        <v>13</v>
      </c>
      <c r="B22" t="s">
        <v>46</v>
      </c>
      <c r="C22" t="s">
        <v>8</v>
      </c>
      <c r="D22" s="5" t="s">
        <v>9</v>
      </c>
      <c r="E22" s="5">
        <v>527</v>
      </c>
      <c r="F22" s="5">
        <v>2003</v>
      </c>
      <c r="G22" s="3">
        <v>0.02697916666666667</v>
      </c>
      <c r="H22" s="5">
        <v>13</v>
      </c>
      <c r="I22" s="13">
        <v>119.21</v>
      </c>
      <c r="J22" s="11">
        <f t="shared" si="2"/>
        <v>79.47259565667011</v>
      </c>
      <c r="K22" s="11">
        <f t="shared" si="3"/>
        <v>119.20889348500516</v>
      </c>
    </row>
    <row r="23" spans="1:11" ht="15">
      <c r="A23" s="6">
        <v>16</v>
      </c>
      <c r="B23" t="s">
        <v>44</v>
      </c>
      <c r="C23" t="s">
        <v>8</v>
      </c>
      <c r="D23" s="5" t="s">
        <v>9</v>
      </c>
      <c r="E23" s="5">
        <v>515</v>
      </c>
      <c r="F23" s="5">
        <v>2003</v>
      </c>
      <c r="G23" s="3">
        <v>0.02770833333333333</v>
      </c>
      <c r="H23" s="5">
        <v>16</v>
      </c>
      <c r="I23" s="13">
        <v>114.32</v>
      </c>
      <c r="J23" s="11">
        <f t="shared" si="2"/>
        <v>76.21509824198553</v>
      </c>
      <c r="K23" s="11">
        <f t="shared" si="3"/>
        <v>114.3226473629783</v>
      </c>
    </row>
    <row r="24" spans="1:11" ht="15">
      <c r="A24" s="6">
        <v>19</v>
      </c>
      <c r="B24" t="s">
        <v>39</v>
      </c>
      <c r="C24" t="s">
        <v>8</v>
      </c>
      <c r="D24" s="5" t="s">
        <v>33</v>
      </c>
      <c r="E24" s="5">
        <v>532</v>
      </c>
      <c r="F24" s="5">
        <v>2001</v>
      </c>
      <c r="G24" s="3">
        <v>0.02872685185185185</v>
      </c>
      <c r="H24" s="5">
        <v>19</v>
      </c>
      <c r="I24" s="13">
        <v>107.5</v>
      </c>
      <c r="J24" s="11">
        <f t="shared" si="2"/>
        <v>71.66494312306102</v>
      </c>
      <c r="K24" s="11">
        <f t="shared" si="3"/>
        <v>107.49741468459153</v>
      </c>
    </row>
    <row r="25" spans="1:11" ht="15">
      <c r="A25" s="6">
        <v>22</v>
      </c>
      <c r="B25" t="s">
        <v>43</v>
      </c>
      <c r="C25" t="s">
        <v>8</v>
      </c>
      <c r="D25" s="5" t="s">
        <v>9</v>
      </c>
      <c r="E25" s="5">
        <v>508</v>
      </c>
      <c r="F25" s="5">
        <v>2001</v>
      </c>
      <c r="G25" s="3">
        <v>0.02990740740740741</v>
      </c>
      <c r="H25" s="5">
        <v>22</v>
      </c>
      <c r="I25" s="13">
        <v>99.59</v>
      </c>
      <c r="J25" s="11">
        <f t="shared" si="2"/>
        <v>66.39089968976214</v>
      </c>
      <c r="K25" s="11">
        <f t="shared" si="3"/>
        <v>99.5863495346432</v>
      </c>
    </row>
    <row r="26" spans="1:11" ht="15">
      <c r="A26" s="6">
        <v>25</v>
      </c>
      <c r="B26" t="s">
        <v>24</v>
      </c>
      <c r="C26" t="s">
        <v>8</v>
      </c>
      <c r="D26" s="5" t="s">
        <v>9</v>
      </c>
      <c r="E26" s="5">
        <v>510</v>
      </c>
      <c r="F26" s="5">
        <v>2003</v>
      </c>
      <c r="G26" s="3">
        <v>0.031180555555555555</v>
      </c>
      <c r="H26" s="5">
        <v>25</v>
      </c>
      <c r="I26" s="13">
        <v>91.05</v>
      </c>
      <c r="J26" s="11">
        <f t="shared" si="2"/>
        <v>60.70320579110654</v>
      </c>
      <c r="K26" s="11">
        <f t="shared" si="3"/>
        <v>91.05480868665981</v>
      </c>
    </row>
    <row r="27" spans="1:11" ht="15">
      <c r="A27" s="6">
        <v>27</v>
      </c>
      <c r="B27" t="s">
        <v>47</v>
      </c>
      <c r="C27" t="s">
        <v>8</v>
      </c>
      <c r="D27" s="5" t="s">
        <v>9</v>
      </c>
      <c r="E27" s="5">
        <v>506</v>
      </c>
      <c r="F27" s="5">
        <v>2003</v>
      </c>
      <c r="G27" s="3">
        <v>0.0315625</v>
      </c>
      <c r="H27" s="5">
        <v>27</v>
      </c>
      <c r="I27" s="13">
        <v>88.5</v>
      </c>
      <c r="J27" s="11">
        <f t="shared" si="2"/>
        <v>58.996897621509845</v>
      </c>
      <c r="K27" s="11">
        <f t="shared" si="3"/>
        <v>88.49534643226477</v>
      </c>
    </row>
    <row r="28" spans="1:11" ht="15">
      <c r="A28" s="6">
        <v>29</v>
      </c>
      <c r="B28" t="s">
        <v>49</v>
      </c>
      <c r="C28" t="s">
        <v>8</v>
      </c>
      <c r="D28" s="5" t="s">
        <v>9</v>
      </c>
      <c r="E28" s="5">
        <v>512</v>
      </c>
      <c r="F28" s="5">
        <v>2002</v>
      </c>
      <c r="G28" s="3">
        <v>0.03184027777777778</v>
      </c>
      <c r="H28" s="5">
        <v>29</v>
      </c>
      <c r="I28" s="13">
        <v>86.63</v>
      </c>
      <c r="J28" s="11">
        <f t="shared" si="2"/>
        <v>57.75594622543949</v>
      </c>
      <c r="K28" s="11">
        <f t="shared" si="3"/>
        <v>86.63391933815923</v>
      </c>
    </row>
    <row r="29" spans="1:11" ht="15">
      <c r="A29" s="6">
        <v>32</v>
      </c>
      <c r="B29" t="s">
        <v>42</v>
      </c>
      <c r="C29" t="s">
        <v>8</v>
      </c>
      <c r="D29" s="5" t="s">
        <v>9</v>
      </c>
      <c r="E29" s="5">
        <v>524</v>
      </c>
      <c r="F29" s="5">
        <v>2003</v>
      </c>
      <c r="G29" s="3">
        <v>0.032511574074074075</v>
      </c>
      <c r="H29" s="5">
        <v>32</v>
      </c>
      <c r="I29" s="13">
        <v>82.14</v>
      </c>
      <c r="J29" s="11">
        <f t="shared" si="2"/>
        <v>54.75698035160289</v>
      </c>
      <c r="K29" s="11">
        <f t="shared" si="3"/>
        <v>82.13547052740434</v>
      </c>
    </row>
    <row r="30" spans="1:11" ht="15">
      <c r="A30" s="6">
        <v>33</v>
      </c>
      <c r="B30" t="s">
        <v>51</v>
      </c>
      <c r="C30" t="s">
        <v>8</v>
      </c>
      <c r="D30" s="5" t="s">
        <v>52</v>
      </c>
      <c r="E30" s="5">
        <v>502</v>
      </c>
      <c r="F30" s="5">
        <v>2002</v>
      </c>
      <c r="G30" s="3">
        <v>0.032858796296296296</v>
      </c>
      <c r="H30" s="5">
        <v>33</v>
      </c>
      <c r="I30" s="13">
        <v>79.81</v>
      </c>
      <c r="J30" s="11">
        <f t="shared" si="2"/>
        <v>53.205791106514994</v>
      </c>
      <c r="K30" s="11">
        <f t="shared" si="3"/>
        <v>79.80868665977249</v>
      </c>
    </row>
    <row r="31" spans="1:11" ht="15">
      <c r="A31" s="6">
        <v>41</v>
      </c>
      <c r="B31" t="s">
        <v>155</v>
      </c>
      <c r="C31" t="s">
        <v>8</v>
      </c>
      <c r="D31" s="5" t="s">
        <v>9</v>
      </c>
      <c r="E31" s="5">
        <v>504</v>
      </c>
      <c r="F31" s="5">
        <v>2002</v>
      </c>
      <c r="G31" s="3">
        <v>0.03596064814814815</v>
      </c>
      <c r="H31" s="5">
        <v>41</v>
      </c>
      <c r="I31" s="13">
        <v>59.02</v>
      </c>
      <c r="J31" s="11">
        <f t="shared" si="2"/>
        <v>39.34850051706306</v>
      </c>
      <c r="K31" s="11">
        <f t="shared" si="3"/>
        <v>59.02275077559459</v>
      </c>
    </row>
    <row r="32" spans="1:11" ht="15">
      <c r="A32" s="6">
        <v>44</v>
      </c>
      <c r="B32" t="s">
        <v>38</v>
      </c>
      <c r="C32" t="s">
        <v>8</v>
      </c>
      <c r="D32" s="5" t="s">
        <v>9</v>
      </c>
      <c r="E32" s="5">
        <v>541</v>
      </c>
      <c r="F32" s="5">
        <v>2003</v>
      </c>
      <c r="G32" t="s">
        <v>29</v>
      </c>
      <c r="H32" s="5" t="s">
        <v>29</v>
      </c>
      <c r="I32" s="13">
        <v>0</v>
      </c>
      <c r="J32" s="11">
        <v>0</v>
      </c>
      <c r="K32" s="11">
        <f t="shared" si="3"/>
        <v>0</v>
      </c>
    </row>
    <row r="33" spans="1:11" ht="15">
      <c r="A33" s="6">
        <v>45</v>
      </c>
      <c r="B33" t="s">
        <v>34</v>
      </c>
      <c r="C33" t="s">
        <v>8</v>
      </c>
      <c r="D33" s="5" t="s">
        <v>33</v>
      </c>
      <c r="E33" s="5">
        <v>545</v>
      </c>
      <c r="F33" s="5">
        <v>2001</v>
      </c>
      <c r="G33" t="s">
        <v>29</v>
      </c>
      <c r="H33" s="5" t="s">
        <v>29</v>
      </c>
      <c r="I33" s="13">
        <v>0</v>
      </c>
      <c r="J33" s="11">
        <v>0</v>
      </c>
      <c r="K33" s="11">
        <f t="shared" si="3"/>
        <v>0</v>
      </c>
    </row>
    <row r="34" spans="1:9" ht="15">
      <c r="A34" s="5"/>
      <c r="D34" s="5"/>
      <c r="E34" s="5"/>
      <c r="F34" s="5"/>
      <c r="H34" s="5"/>
      <c r="I34"/>
    </row>
    <row r="35" spans="1:9" ht="15.75">
      <c r="A35" s="1" t="s">
        <v>112</v>
      </c>
      <c r="B35" s="40" t="s">
        <v>186</v>
      </c>
      <c r="D35" s="5"/>
      <c r="E35" s="5"/>
      <c r="F35" s="5"/>
      <c r="H35" s="5"/>
      <c r="I35"/>
    </row>
    <row r="36" spans="1:11" ht="15">
      <c r="A36" s="6">
        <v>1</v>
      </c>
      <c r="B36" t="s">
        <v>173</v>
      </c>
      <c r="C36" t="s">
        <v>36</v>
      </c>
      <c r="D36" s="5" t="s">
        <v>9</v>
      </c>
      <c r="E36" s="5">
        <v>630</v>
      </c>
      <c r="F36" s="5">
        <v>2003</v>
      </c>
      <c r="G36" s="3">
        <v>0.01693287037037037</v>
      </c>
      <c r="H36" s="5">
        <v>1</v>
      </c>
      <c r="I36" s="13">
        <v>150</v>
      </c>
      <c r="J36" s="11">
        <f>200-G36/G$36*100</f>
        <v>100</v>
      </c>
      <c r="K36" s="11">
        <f>1.5*$J36</f>
        <v>150</v>
      </c>
    </row>
    <row r="37" spans="1:11" ht="15">
      <c r="A37" s="6">
        <v>3</v>
      </c>
      <c r="B37" t="s">
        <v>67</v>
      </c>
      <c r="C37" t="s">
        <v>8</v>
      </c>
      <c r="D37" s="5" t="s">
        <v>9</v>
      </c>
      <c r="E37" s="5">
        <v>631</v>
      </c>
      <c r="F37" s="5">
        <v>2004</v>
      </c>
      <c r="G37" s="3">
        <v>0.018587962962962962</v>
      </c>
      <c r="H37" s="5">
        <v>3</v>
      </c>
      <c r="I37" s="13">
        <v>135.34</v>
      </c>
      <c r="J37" s="11">
        <f aca="true" t="shared" si="4" ref="J37:J48">200-G37/G$36*100</f>
        <v>90.22556390977444</v>
      </c>
      <c r="K37" s="11">
        <f aca="true" t="shared" si="5" ref="K37:K50">1.5*$J37</f>
        <v>135.33834586466165</v>
      </c>
    </row>
    <row r="38" spans="1:11" ht="15">
      <c r="A38" s="6">
        <v>6</v>
      </c>
      <c r="B38" t="s">
        <v>63</v>
      </c>
      <c r="C38" t="s">
        <v>8</v>
      </c>
      <c r="D38" s="5" t="s">
        <v>20</v>
      </c>
      <c r="E38" s="5">
        <v>628</v>
      </c>
      <c r="F38" s="5">
        <v>2004</v>
      </c>
      <c r="G38" s="3">
        <v>0.020324074074074074</v>
      </c>
      <c r="H38" s="5">
        <v>6</v>
      </c>
      <c r="I38" s="13">
        <v>119.96</v>
      </c>
      <c r="J38" s="11">
        <f t="shared" si="4"/>
        <v>79.97265892002734</v>
      </c>
      <c r="K38" s="11">
        <f t="shared" si="5"/>
        <v>119.958988380041</v>
      </c>
    </row>
    <row r="39" spans="1:11" ht="15">
      <c r="A39" s="6">
        <v>8</v>
      </c>
      <c r="B39" t="s">
        <v>83</v>
      </c>
      <c r="C39" t="s">
        <v>8</v>
      </c>
      <c r="D39" s="5" t="s">
        <v>9</v>
      </c>
      <c r="E39" s="5">
        <v>637</v>
      </c>
      <c r="F39" s="5">
        <v>2004</v>
      </c>
      <c r="G39" s="3">
        <v>0.020636574074074075</v>
      </c>
      <c r="H39" s="5">
        <v>8</v>
      </c>
      <c r="I39" s="13">
        <v>117.19</v>
      </c>
      <c r="J39" s="11">
        <f t="shared" si="4"/>
        <v>78.12713602187284</v>
      </c>
      <c r="K39" s="11">
        <f t="shared" si="5"/>
        <v>117.19070403280926</v>
      </c>
    </row>
    <row r="40" spans="1:11" ht="15">
      <c r="A40" s="6">
        <v>10</v>
      </c>
      <c r="B40" t="s">
        <v>74</v>
      </c>
      <c r="C40" t="s">
        <v>8</v>
      </c>
      <c r="D40" s="5" t="s">
        <v>20</v>
      </c>
      <c r="E40" s="5">
        <v>609</v>
      </c>
      <c r="F40" s="5">
        <v>2004</v>
      </c>
      <c r="G40" s="3">
        <v>0.02179398148148148</v>
      </c>
      <c r="H40" s="5">
        <v>10</v>
      </c>
      <c r="I40" s="13">
        <v>106.94</v>
      </c>
      <c r="J40" s="11">
        <f t="shared" si="4"/>
        <v>71.29186602870814</v>
      </c>
      <c r="K40" s="11">
        <f t="shared" si="5"/>
        <v>106.93779904306221</v>
      </c>
    </row>
    <row r="41" spans="1:11" ht="15">
      <c r="A41" s="6">
        <v>13</v>
      </c>
      <c r="B41" t="s">
        <v>72</v>
      </c>
      <c r="C41" t="s">
        <v>8</v>
      </c>
      <c r="D41" s="5" t="s">
        <v>20</v>
      </c>
      <c r="E41" s="5">
        <v>620</v>
      </c>
      <c r="F41" s="5">
        <v>2004</v>
      </c>
      <c r="G41" s="3">
        <v>0.023217592592592592</v>
      </c>
      <c r="H41" s="5">
        <v>13</v>
      </c>
      <c r="I41" s="13">
        <v>94.33</v>
      </c>
      <c r="J41" s="11">
        <f t="shared" si="4"/>
        <v>62.88448393711553</v>
      </c>
      <c r="K41" s="11">
        <f t="shared" si="5"/>
        <v>94.3267259056733</v>
      </c>
    </row>
    <row r="42" spans="1:11" ht="15">
      <c r="A42" s="6">
        <v>14</v>
      </c>
      <c r="B42" t="s">
        <v>71</v>
      </c>
      <c r="C42" t="s">
        <v>8</v>
      </c>
      <c r="D42" s="5" t="s">
        <v>21</v>
      </c>
      <c r="E42" s="5">
        <v>611</v>
      </c>
      <c r="F42" s="5">
        <v>2004</v>
      </c>
      <c r="G42" s="3">
        <v>0.023483796296296298</v>
      </c>
      <c r="H42" s="5">
        <v>14</v>
      </c>
      <c r="I42" s="13">
        <v>91.97</v>
      </c>
      <c r="J42" s="11">
        <f t="shared" si="4"/>
        <v>61.312371838687596</v>
      </c>
      <c r="K42" s="11">
        <f t="shared" si="5"/>
        <v>91.9685577580314</v>
      </c>
    </row>
    <row r="43" spans="1:11" ht="15">
      <c r="A43" s="6">
        <v>20</v>
      </c>
      <c r="B43" t="s">
        <v>73</v>
      </c>
      <c r="C43" t="s">
        <v>8</v>
      </c>
      <c r="D43" s="5" t="s">
        <v>52</v>
      </c>
      <c r="E43" s="5">
        <v>618</v>
      </c>
      <c r="F43" s="5">
        <v>2005</v>
      </c>
      <c r="G43" s="3">
        <v>0.02443287037037037</v>
      </c>
      <c r="H43" s="5">
        <v>20</v>
      </c>
      <c r="I43" s="13">
        <v>83.56</v>
      </c>
      <c r="J43" s="11">
        <f t="shared" si="4"/>
        <v>55.70745044429256</v>
      </c>
      <c r="K43" s="11">
        <f t="shared" si="5"/>
        <v>83.56117566643884</v>
      </c>
    </row>
    <row r="44" spans="1:11" ht="15">
      <c r="A44" s="6">
        <v>21</v>
      </c>
      <c r="B44" t="s">
        <v>76</v>
      </c>
      <c r="C44" t="s">
        <v>8</v>
      </c>
      <c r="D44" s="5" t="s">
        <v>21</v>
      </c>
      <c r="E44" s="5">
        <v>622</v>
      </c>
      <c r="F44" s="5">
        <v>2004</v>
      </c>
      <c r="G44" s="3">
        <v>0.024502314814814814</v>
      </c>
      <c r="H44" s="5">
        <v>21</v>
      </c>
      <c r="I44" s="13">
        <v>82.95</v>
      </c>
      <c r="J44" s="11">
        <f t="shared" si="4"/>
        <v>55.297334244702654</v>
      </c>
      <c r="K44" s="11">
        <f t="shared" si="5"/>
        <v>82.94600136705398</v>
      </c>
    </row>
    <row r="45" spans="1:11" ht="15">
      <c r="A45" s="6">
        <v>24</v>
      </c>
      <c r="B45" t="s">
        <v>75</v>
      </c>
      <c r="C45" t="s">
        <v>8</v>
      </c>
      <c r="D45" s="5" t="s">
        <v>18</v>
      </c>
      <c r="E45" s="5">
        <v>616</v>
      </c>
      <c r="F45" s="5">
        <v>2005</v>
      </c>
      <c r="G45" s="3">
        <v>0.02847222222222222</v>
      </c>
      <c r="H45" s="5">
        <v>24</v>
      </c>
      <c r="I45" s="13">
        <v>47.78</v>
      </c>
      <c r="J45" s="11">
        <f t="shared" si="4"/>
        <v>31.852358168147617</v>
      </c>
      <c r="K45" s="11">
        <f t="shared" si="5"/>
        <v>47.778537252221426</v>
      </c>
    </row>
    <row r="46" spans="1:11" ht="15">
      <c r="A46" s="6">
        <v>25</v>
      </c>
      <c r="B46" t="s">
        <v>81</v>
      </c>
      <c r="C46" t="s">
        <v>8</v>
      </c>
      <c r="D46" s="5" t="s">
        <v>52</v>
      </c>
      <c r="E46" s="5">
        <v>603</v>
      </c>
      <c r="F46" s="5">
        <v>2005</v>
      </c>
      <c r="G46" s="3">
        <v>0.02951388888888889</v>
      </c>
      <c r="H46" s="5">
        <v>25</v>
      </c>
      <c r="I46" s="13">
        <v>38.55</v>
      </c>
      <c r="J46" s="11">
        <f t="shared" si="4"/>
        <v>25.700615174299344</v>
      </c>
      <c r="K46" s="11">
        <f t="shared" si="5"/>
        <v>38.550922761449016</v>
      </c>
    </row>
    <row r="47" spans="1:11" ht="15">
      <c r="A47" s="6">
        <v>28</v>
      </c>
      <c r="B47" t="s">
        <v>78</v>
      </c>
      <c r="C47" t="s">
        <v>8</v>
      </c>
      <c r="D47" s="5" t="s">
        <v>79</v>
      </c>
      <c r="E47" s="5">
        <v>607</v>
      </c>
      <c r="F47" s="5">
        <v>2005</v>
      </c>
      <c r="G47" s="3">
        <v>0.031689814814814816</v>
      </c>
      <c r="H47" s="5">
        <v>28</v>
      </c>
      <c r="I47" s="13">
        <v>19.28</v>
      </c>
      <c r="J47" s="11">
        <f t="shared" si="4"/>
        <v>12.850307587149672</v>
      </c>
      <c r="K47" s="11">
        <f t="shared" si="5"/>
        <v>19.275461380724508</v>
      </c>
    </row>
    <row r="48" spans="1:11" ht="15">
      <c r="A48" s="6">
        <v>30</v>
      </c>
      <c r="B48" t="s">
        <v>174</v>
      </c>
      <c r="C48" t="s">
        <v>8</v>
      </c>
      <c r="D48" s="5" t="s">
        <v>18</v>
      </c>
      <c r="E48" s="5">
        <v>601</v>
      </c>
      <c r="F48" s="5">
        <v>2005</v>
      </c>
      <c r="G48" s="3">
        <v>0.03217592592592593</v>
      </c>
      <c r="H48" s="5">
        <v>30</v>
      </c>
      <c r="I48" s="13">
        <v>14.97</v>
      </c>
      <c r="J48" s="11">
        <f t="shared" si="4"/>
        <v>9.979494190020489</v>
      </c>
      <c r="K48" s="11">
        <f t="shared" si="5"/>
        <v>14.969241285030733</v>
      </c>
    </row>
    <row r="49" spans="1:11" ht="15">
      <c r="A49" s="6">
        <v>33</v>
      </c>
      <c r="B49" t="s">
        <v>172</v>
      </c>
      <c r="C49" t="s">
        <v>8</v>
      </c>
      <c r="D49" s="5" t="s">
        <v>18</v>
      </c>
      <c r="E49" s="5">
        <v>604</v>
      </c>
      <c r="F49" s="5">
        <v>2005</v>
      </c>
      <c r="G49" s="4" t="s">
        <v>29</v>
      </c>
      <c r="H49" s="5" t="s">
        <v>29</v>
      </c>
      <c r="I49" s="13">
        <v>0</v>
      </c>
      <c r="J49" s="11">
        <v>0</v>
      </c>
      <c r="K49" s="11">
        <f t="shared" si="5"/>
        <v>0</v>
      </c>
    </row>
    <row r="50" spans="1:11" ht="15">
      <c r="A50" s="6">
        <v>36</v>
      </c>
      <c r="B50" t="s">
        <v>65</v>
      </c>
      <c r="C50" t="s">
        <v>8</v>
      </c>
      <c r="D50" s="5" t="s">
        <v>18</v>
      </c>
      <c r="E50" s="5">
        <v>633</v>
      </c>
      <c r="F50" s="5">
        <v>2004</v>
      </c>
      <c r="G50" s="4" t="s">
        <v>29</v>
      </c>
      <c r="H50" s="5" t="s">
        <v>29</v>
      </c>
      <c r="I50" s="13">
        <v>0</v>
      </c>
      <c r="J50" s="11">
        <v>0</v>
      </c>
      <c r="K50" s="11">
        <f t="shared" si="5"/>
        <v>0</v>
      </c>
    </row>
    <row r="51" spans="1:9" ht="15">
      <c r="A51" s="5"/>
      <c r="D51" s="5"/>
      <c r="E51" s="5"/>
      <c r="F51" s="5"/>
      <c r="G51" s="4"/>
      <c r="H51" s="5"/>
      <c r="I51"/>
    </row>
    <row r="52" spans="1:9" ht="15.75">
      <c r="A52" s="1" t="s">
        <v>111</v>
      </c>
      <c r="B52" t="s">
        <v>187</v>
      </c>
      <c r="D52" s="5"/>
      <c r="E52" s="5"/>
      <c r="F52" s="5"/>
      <c r="H52" s="5"/>
      <c r="I52"/>
    </row>
    <row r="53" spans="1:11" ht="15">
      <c r="A53" s="6">
        <v>1</v>
      </c>
      <c r="B53" t="s">
        <v>91</v>
      </c>
      <c r="C53" t="s">
        <v>58</v>
      </c>
      <c r="D53" s="5" t="s">
        <v>33</v>
      </c>
      <c r="E53" s="5">
        <v>454</v>
      </c>
      <c r="F53" s="5">
        <v>2001</v>
      </c>
      <c r="G53" s="3">
        <v>0.024039351851851853</v>
      </c>
      <c r="H53" s="5">
        <v>1</v>
      </c>
      <c r="I53" s="13">
        <v>150</v>
      </c>
      <c r="J53" s="11">
        <f>200-G53/G$53*100</f>
        <v>100</v>
      </c>
      <c r="K53" s="11">
        <f>1.5*$J53</f>
        <v>150</v>
      </c>
    </row>
    <row r="54" spans="1:11" ht="15">
      <c r="A54" s="6">
        <v>5</v>
      </c>
      <c r="B54" t="s">
        <v>105</v>
      </c>
      <c r="C54" t="s">
        <v>8</v>
      </c>
      <c r="D54" s="5" t="s">
        <v>33</v>
      </c>
      <c r="E54" s="5">
        <v>442</v>
      </c>
      <c r="F54" s="5">
        <v>2000</v>
      </c>
      <c r="G54" s="3">
        <v>0.024907407407407406</v>
      </c>
      <c r="H54" s="5">
        <v>5</v>
      </c>
      <c r="I54" s="13">
        <v>144.58</v>
      </c>
      <c r="J54" s="11">
        <f aca="true" t="shared" si="6" ref="J54:J64">200-G54/G$53*100</f>
        <v>96.38902262879154</v>
      </c>
      <c r="K54" s="11">
        <f aca="true" t="shared" si="7" ref="K54:K65">1.5*$J54</f>
        <v>144.58353394318732</v>
      </c>
    </row>
    <row r="55" spans="1:11" ht="15">
      <c r="A55" s="6">
        <v>6</v>
      </c>
      <c r="B55" t="s">
        <v>97</v>
      </c>
      <c r="C55" t="s">
        <v>8</v>
      </c>
      <c r="D55" s="5" t="s">
        <v>33</v>
      </c>
      <c r="E55" s="5">
        <v>444</v>
      </c>
      <c r="F55" s="5">
        <v>2002</v>
      </c>
      <c r="G55" s="3">
        <v>0.025196759259259256</v>
      </c>
      <c r="H55" s="5">
        <v>6</v>
      </c>
      <c r="I55" s="13">
        <v>142.78</v>
      </c>
      <c r="J55" s="11">
        <f t="shared" si="6"/>
        <v>95.18536350505539</v>
      </c>
      <c r="K55" s="11">
        <f t="shared" si="7"/>
        <v>142.77804525758307</v>
      </c>
    </row>
    <row r="56" spans="1:11" ht="15">
      <c r="A56" s="6">
        <v>10</v>
      </c>
      <c r="B56" t="s">
        <v>98</v>
      </c>
      <c r="C56" t="s">
        <v>8</v>
      </c>
      <c r="D56" s="5" t="s">
        <v>33</v>
      </c>
      <c r="E56" s="5">
        <v>449</v>
      </c>
      <c r="F56" s="5">
        <v>2001</v>
      </c>
      <c r="G56" s="3">
        <v>0.02584490740740741</v>
      </c>
      <c r="H56" s="5">
        <v>10</v>
      </c>
      <c r="I56" s="13">
        <v>138.73</v>
      </c>
      <c r="J56" s="11">
        <f t="shared" si="6"/>
        <v>92.48916706788637</v>
      </c>
      <c r="K56" s="11">
        <f t="shared" si="7"/>
        <v>138.73375060182957</v>
      </c>
    </row>
    <row r="57" spans="1:11" ht="15">
      <c r="A57" s="6">
        <v>18</v>
      </c>
      <c r="B57" t="s">
        <v>90</v>
      </c>
      <c r="C57" t="s">
        <v>8</v>
      </c>
      <c r="D57" s="5" t="s">
        <v>9</v>
      </c>
      <c r="E57" s="5">
        <v>415</v>
      </c>
      <c r="F57" s="5">
        <v>2002</v>
      </c>
      <c r="G57" s="3">
        <v>0.027696759259259258</v>
      </c>
      <c r="H57" s="5">
        <v>18</v>
      </c>
      <c r="I57" s="13">
        <v>127.18</v>
      </c>
      <c r="J57" s="11">
        <f t="shared" si="6"/>
        <v>84.78574867597497</v>
      </c>
      <c r="K57" s="11">
        <f t="shared" si="7"/>
        <v>127.17862301396246</v>
      </c>
    </row>
    <row r="58" spans="1:11" ht="15">
      <c r="A58" s="6">
        <v>20</v>
      </c>
      <c r="B58" t="s">
        <v>86</v>
      </c>
      <c r="C58" t="s">
        <v>8</v>
      </c>
      <c r="D58" s="5" t="s">
        <v>33</v>
      </c>
      <c r="E58" s="5">
        <v>428</v>
      </c>
      <c r="F58" s="5">
        <v>2001</v>
      </c>
      <c r="G58" s="3">
        <v>0.028483796296296295</v>
      </c>
      <c r="H58" s="5">
        <v>20</v>
      </c>
      <c r="I58" s="13">
        <v>122.27</v>
      </c>
      <c r="J58" s="11">
        <f t="shared" si="6"/>
        <v>81.51179585941262</v>
      </c>
      <c r="K58" s="11">
        <f t="shared" si="7"/>
        <v>122.26769378911892</v>
      </c>
    </row>
    <row r="59" spans="1:11" ht="15">
      <c r="A59" s="6">
        <v>22</v>
      </c>
      <c r="B59" t="s">
        <v>92</v>
      </c>
      <c r="C59" t="s">
        <v>8</v>
      </c>
      <c r="D59" s="5" t="s">
        <v>9</v>
      </c>
      <c r="E59" s="5">
        <v>424</v>
      </c>
      <c r="F59" s="5">
        <v>2003</v>
      </c>
      <c r="G59" s="3">
        <v>0.028946759259259255</v>
      </c>
      <c r="H59" s="5">
        <v>22</v>
      </c>
      <c r="I59" s="13">
        <v>119.38</v>
      </c>
      <c r="J59" s="11">
        <f t="shared" si="6"/>
        <v>79.58594126143478</v>
      </c>
      <c r="K59" s="11">
        <f t="shared" si="7"/>
        <v>119.37891189215217</v>
      </c>
    </row>
    <row r="60" spans="1:11" ht="15">
      <c r="A60" s="6">
        <v>34</v>
      </c>
      <c r="B60" t="s">
        <v>62</v>
      </c>
      <c r="C60" t="s">
        <v>8</v>
      </c>
      <c r="D60" s="5" t="s">
        <v>9</v>
      </c>
      <c r="E60" s="5">
        <v>401</v>
      </c>
      <c r="F60" s="5">
        <v>2003</v>
      </c>
      <c r="G60" s="3">
        <v>0.03224537037037037</v>
      </c>
      <c r="H60" s="5">
        <v>34</v>
      </c>
      <c r="I60" s="13">
        <v>98.8</v>
      </c>
      <c r="J60" s="11">
        <f t="shared" si="6"/>
        <v>65.86422725084259</v>
      </c>
      <c r="K60" s="11">
        <f t="shared" si="7"/>
        <v>98.79634087626388</v>
      </c>
    </row>
    <row r="61" spans="1:11" ht="15">
      <c r="A61" s="6">
        <v>40</v>
      </c>
      <c r="B61" t="s">
        <v>89</v>
      </c>
      <c r="C61" t="s">
        <v>8</v>
      </c>
      <c r="D61" s="5" t="s">
        <v>20</v>
      </c>
      <c r="E61" s="5">
        <v>413</v>
      </c>
      <c r="F61" s="5">
        <v>2002</v>
      </c>
      <c r="G61" s="3">
        <v>0.034212962962962966</v>
      </c>
      <c r="H61" s="5">
        <v>40</v>
      </c>
      <c r="I61" s="13">
        <v>86.52</v>
      </c>
      <c r="J61" s="11">
        <f t="shared" si="6"/>
        <v>57.67934520943669</v>
      </c>
      <c r="K61" s="11">
        <f t="shared" si="7"/>
        <v>86.51901781415503</v>
      </c>
    </row>
    <row r="62" spans="1:11" ht="15">
      <c r="A62" s="6">
        <v>41</v>
      </c>
      <c r="B62" t="s">
        <v>93</v>
      </c>
      <c r="C62" t="s">
        <v>8</v>
      </c>
      <c r="D62" s="5" t="s">
        <v>9</v>
      </c>
      <c r="E62" s="5">
        <v>404</v>
      </c>
      <c r="F62" s="5">
        <v>2002</v>
      </c>
      <c r="G62" s="3">
        <v>0.03521990740740741</v>
      </c>
      <c r="H62" s="5">
        <v>41</v>
      </c>
      <c r="I62" s="13">
        <v>80.24</v>
      </c>
      <c r="J62" s="11">
        <f t="shared" si="6"/>
        <v>53.49061145883488</v>
      </c>
      <c r="K62" s="11">
        <f t="shared" si="7"/>
        <v>80.23591718825232</v>
      </c>
    </row>
    <row r="63" spans="1:11" ht="15">
      <c r="A63" s="6">
        <v>43</v>
      </c>
      <c r="B63" t="s">
        <v>88</v>
      </c>
      <c r="C63" t="s">
        <v>8</v>
      </c>
      <c r="D63" s="5" t="s">
        <v>9</v>
      </c>
      <c r="E63" s="5">
        <v>426</v>
      </c>
      <c r="F63" s="5">
        <v>2002</v>
      </c>
      <c r="G63" s="3">
        <v>0.03686342592592593</v>
      </c>
      <c r="H63" s="5">
        <v>43</v>
      </c>
      <c r="I63" s="13">
        <v>69.98</v>
      </c>
      <c r="J63" s="11">
        <f t="shared" si="6"/>
        <v>46.65382763601346</v>
      </c>
      <c r="K63" s="11">
        <f t="shared" si="7"/>
        <v>69.98074145402019</v>
      </c>
    </row>
    <row r="64" spans="1:11" ht="15">
      <c r="A64" s="6">
        <v>48</v>
      </c>
      <c r="B64" t="s">
        <v>64</v>
      </c>
      <c r="C64" t="s">
        <v>8</v>
      </c>
      <c r="D64" s="5" t="s">
        <v>21</v>
      </c>
      <c r="E64" s="5">
        <v>406</v>
      </c>
      <c r="F64" s="5">
        <v>2003</v>
      </c>
      <c r="G64" s="3">
        <v>0.03953703703703703</v>
      </c>
      <c r="H64" s="5">
        <v>48</v>
      </c>
      <c r="I64" s="13">
        <v>53.3</v>
      </c>
      <c r="J64" s="11">
        <f t="shared" si="6"/>
        <v>35.532017332691424</v>
      </c>
      <c r="K64" s="11">
        <f t="shared" si="7"/>
        <v>53.29802599903714</v>
      </c>
    </row>
    <row r="65" spans="1:11" ht="15">
      <c r="A65" s="6">
        <v>52</v>
      </c>
      <c r="B65" t="s">
        <v>87</v>
      </c>
      <c r="C65" t="s">
        <v>8</v>
      </c>
      <c r="D65" s="5" t="s">
        <v>9</v>
      </c>
      <c r="E65" s="5">
        <v>420</v>
      </c>
      <c r="F65" s="5">
        <v>2002</v>
      </c>
      <c r="G65" s="40" t="s">
        <v>29</v>
      </c>
      <c r="H65" s="5" t="s">
        <v>29</v>
      </c>
      <c r="I65" s="13">
        <v>0</v>
      </c>
      <c r="J65" s="11">
        <v>0</v>
      </c>
      <c r="K65" s="11">
        <f t="shared" si="7"/>
        <v>0</v>
      </c>
    </row>
    <row r="66" spans="1:8" ht="15">
      <c r="A66" s="5"/>
      <c r="D66" s="5"/>
      <c r="E66" s="5"/>
      <c r="F66" s="5"/>
      <c r="H66" s="5"/>
    </row>
  </sheetData>
  <sheetProtection/>
  <mergeCells count="2">
    <mergeCell ref="C2:E2"/>
    <mergeCell ref="F2:G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13">
      <selection activeCell="R49" sqref="R49"/>
    </sheetView>
  </sheetViews>
  <sheetFormatPr defaultColWidth="9.140625" defaultRowHeight="15"/>
  <cols>
    <col min="1" max="1" width="6.140625" style="5" customWidth="1"/>
    <col min="4" max="4" width="15.421875" style="0" customWidth="1"/>
    <col min="5" max="5" width="6.57421875" style="0" customWidth="1"/>
    <col min="6" max="6" width="4.28125" style="5" customWidth="1"/>
    <col min="7" max="7" width="5.8515625" style="5" customWidth="1"/>
    <col min="8" max="8" width="6.421875" style="5" customWidth="1"/>
    <col min="9" max="10" width="9.140625" style="5" customWidth="1"/>
    <col min="11" max="11" width="6.28125" style="5" customWidth="1"/>
    <col min="13" max="14" width="9.140625" style="11" customWidth="1"/>
  </cols>
  <sheetData>
    <row r="1" spans="2:4" ht="18.75">
      <c r="B1" s="111" t="s">
        <v>297</v>
      </c>
      <c r="C1" s="111" t="s">
        <v>301</v>
      </c>
      <c r="D1" s="112">
        <v>43119</v>
      </c>
    </row>
    <row r="3" spans="2:14" ht="15">
      <c r="B3" s="107" t="s">
        <v>114</v>
      </c>
      <c r="L3" s="12" t="s">
        <v>130</v>
      </c>
      <c r="N3" s="12" t="s">
        <v>302</v>
      </c>
    </row>
    <row r="4" spans="1:14" ht="15">
      <c r="A4" s="5">
        <v>1</v>
      </c>
      <c r="B4" t="s">
        <v>249</v>
      </c>
      <c r="C4" t="s">
        <v>250</v>
      </c>
      <c r="D4" t="s">
        <v>198</v>
      </c>
      <c r="E4" t="s">
        <v>199</v>
      </c>
      <c r="F4" s="5" t="s">
        <v>9</v>
      </c>
      <c r="G4" s="5">
        <v>424</v>
      </c>
      <c r="H4" s="5">
        <v>2004</v>
      </c>
      <c r="I4" s="110">
        <v>0.125</v>
      </c>
      <c r="J4" s="39">
        <v>0.017974537037037035</v>
      </c>
      <c r="K4" s="5">
        <v>1</v>
      </c>
      <c r="L4" s="13">
        <v>120</v>
      </c>
      <c r="M4" s="11">
        <f>200-J4/J$4*100</f>
        <v>100</v>
      </c>
      <c r="N4" s="11">
        <f>1.2*$M4</f>
        <v>120</v>
      </c>
    </row>
    <row r="5" spans="1:14" ht="15">
      <c r="A5" s="5">
        <v>3</v>
      </c>
      <c r="B5" t="s">
        <v>259</v>
      </c>
      <c r="C5" t="s">
        <v>260</v>
      </c>
      <c r="D5" t="s">
        <v>198</v>
      </c>
      <c r="E5" t="s">
        <v>199</v>
      </c>
      <c r="F5" s="5" t="s">
        <v>9</v>
      </c>
      <c r="G5" s="5">
        <v>435</v>
      </c>
      <c r="H5" s="5">
        <v>2004</v>
      </c>
      <c r="I5" s="110">
        <v>0.125</v>
      </c>
      <c r="J5" s="39">
        <v>0.01834490740740741</v>
      </c>
      <c r="K5" s="5">
        <v>3</v>
      </c>
      <c r="L5" s="13">
        <v>117.53</v>
      </c>
      <c r="M5" s="11">
        <f aca="true" t="shared" si="0" ref="M5:M13">200-J5/J$4*100</f>
        <v>97.93947198969732</v>
      </c>
      <c r="N5" s="11">
        <f aca="true" t="shared" si="1" ref="N5:N13">1.2*$M5</f>
        <v>117.52736638763679</v>
      </c>
    </row>
    <row r="6" spans="1:14" ht="15">
      <c r="A6" s="5">
        <v>4</v>
      </c>
      <c r="B6" t="s">
        <v>247</v>
      </c>
      <c r="C6" t="s">
        <v>248</v>
      </c>
      <c r="D6" t="s">
        <v>198</v>
      </c>
      <c r="E6" t="s">
        <v>199</v>
      </c>
      <c r="F6" s="5" t="s">
        <v>9</v>
      </c>
      <c r="G6" s="5">
        <v>414</v>
      </c>
      <c r="H6" s="5">
        <v>2004</v>
      </c>
      <c r="I6" s="110">
        <v>0.08333333333333333</v>
      </c>
      <c r="J6" s="39">
        <v>0.018425925925925925</v>
      </c>
      <c r="K6" s="5">
        <v>4</v>
      </c>
      <c r="L6" s="13">
        <v>116.99</v>
      </c>
      <c r="M6" s="11">
        <f t="shared" si="0"/>
        <v>97.48873148744366</v>
      </c>
      <c r="N6" s="11">
        <f t="shared" si="1"/>
        <v>116.98647778493239</v>
      </c>
    </row>
    <row r="7" spans="1:14" ht="15">
      <c r="A7" s="5">
        <v>5</v>
      </c>
      <c r="B7" t="s">
        <v>257</v>
      </c>
      <c r="C7" t="s">
        <v>258</v>
      </c>
      <c r="D7" t="s">
        <v>198</v>
      </c>
      <c r="E7" t="s">
        <v>199</v>
      </c>
      <c r="F7" s="5" t="s">
        <v>18</v>
      </c>
      <c r="G7" s="5">
        <v>401</v>
      </c>
      <c r="H7" s="5">
        <v>2005</v>
      </c>
      <c r="I7" s="110">
        <v>0.125</v>
      </c>
      <c r="J7" s="39">
        <v>0.018761574074074073</v>
      </c>
      <c r="K7" s="5">
        <v>5</v>
      </c>
      <c r="L7" s="13">
        <v>114.75</v>
      </c>
      <c r="M7" s="11">
        <f t="shared" si="0"/>
        <v>95.62137797810688</v>
      </c>
      <c r="N7" s="11">
        <f t="shared" si="1"/>
        <v>114.74565357372825</v>
      </c>
    </row>
    <row r="8" spans="1:14" ht="15">
      <c r="A8" s="5">
        <v>6</v>
      </c>
      <c r="B8" t="s">
        <v>272</v>
      </c>
      <c r="C8" t="s">
        <v>273</v>
      </c>
      <c r="D8" t="s">
        <v>198</v>
      </c>
      <c r="E8" t="s">
        <v>199</v>
      </c>
      <c r="F8" s="5" t="s">
        <v>9</v>
      </c>
      <c r="G8" s="5">
        <v>439</v>
      </c>
      <c r="H8" s="5">
        <v>2004</v>
      </c>
      <c r="I8" s="110">
        <v>0.125</v>
      </c>
      <c r="J8" s="39">
        <v>0.01880787037037037</v>
      </c>
      <c r="K8" s="5">
        <v>6</v>
      </c>
      <c r="L8" s="13">
        <v>114.44</v>
      </c>
      <c r="M8" s="11">
        <f t="shared" si="0"/>
        <v>95.36381197681905</v>
      </c>
      <c r="N8" s="11">
        <f t="shared" si="1"/>
        <v>114.43657437218286</v>
      </c>
    </row>
    <row r="9" spans="1:14" ht="15">
      <c r="A9" s="5">
        <v>7</v>
      </c>
      <c r="B9" t="s">
        <v>261</v>
      </c>
      <c r="C9" t="s">
        <v>262</v>
      </c>
      <c r="D9" t="s">
        <v>198</v>
      </c>
      <c r="E9" t="s">
        <v>199</v>
      </c>
      <c r="F9" s="5" t="s">
        <v>9</v>
      </c>
      <c r="G9" s="5">
        <v>428</v>
      </c>
      <c r="H9" s="5">
        <v>2004</v>
      </c>
      <c r="I9" s="110">
        <v>0.16666666666666666</v>
      </c>
      <c r="J9" s="39">
        <v>0.018935185185185183</v>
      </c>
      <c r="K9" s="5">
        <v>7</v>
      </c>
      <c r="L9" s="13">
        <v>113.59</v>
      </c>
      <c r="M9" s="11">
        <f t="shared" si="0"/>
        <v>94.65550547327753</v>
      </c>
      <c r="N9" s="11">
        <f t="shared" si="1"/>
        <v>113.58660656793303</v>
      </c>
    </row>
    <row r="10" spans="1:14" ht="15">
      <c r="A10" s="5">
        <v>8</v>
      </c>
      <c r="B10" t="s">
        <v>251</v>
      </c>
      <c r="C10" t="s">
        <v>252</v>
      </c>
      <c r="D10" t="s">
        <v>198</v>
      </c>
      <c r="E10" t="s">
        <v>199</v>
      </c>
      <c r="F10" s="5" t="s">
        <v>9</v>
      </c>
      <c r="G10" s="5">
        <v>420</v>
      </c>
      <c r="H10" s="5">
        <v>2004</v>
      </c>
      <c r="I10" s="110">
        <v>0.16666666666666666</v>
      </c>
      <c r="J10" s="39">
        <v>0.019421296296296294</v>
      </c>
      <c r="K10" s="5">
        <v>8</v>
      </c>
      <c r="L10" s="13">
        <v>110.34</v>
      </c>
      <c r="M10" s="11">
        <f t="shared" si="0"/>
        <v>91.9510624597553</v>
      </c>
      <c r="N10" s="11">
        <f t="shared" si="1"/>
        <v>110.34127495170637</v>
      </c>
    </row>
    <row r="11" spans="1:14" ht="15">
      <c r="A11" s="5">
        <v>11</v>
      </c>
      <c r="B11" t="s">
        <v>245</v>
      </c>
      <c r="C11" t="s">
        <v>246</v>
      </c>
      <c r="D11" t="s">
        <v>198</v>
      </c>
      <c r="E11" t="s">
        <v>199</v>
      </c>
      <c r="F11" s="5" t="s">
        <v>9</v>
      </c>
      <c r="G11" s="5">
        <v>418</v>
      </c>
      <c r="H11" s="5">
        <v>2004</v>
      </c>
      <c r="I11" s="110">
        <v>0.25</v>
      </c>
      <c r="J11" s="39">
        <v>0.019768518518518515</v>
      </c>
      <c r="K11" s="5">
        <v>11</v>
      </c>
      <c r="L11" s="13">
        <v>108.02</v>
      </c>
      <c r="M11" s="11">
        <f t="shared" si="0"/>
        <v>90.0193174500966</v>
      </c>
      <c r="N11" s="11">
        <f t="shared" si="1"/>
        <v>108.0231809401159</v>
      </c>
    </row>
    <row r="12" spans="1:14" ht="15">
      <c r="A12" s="5">
        <v>17</v>
      </c>
      <c r="B12" t="s">
        <v>255</v>
      </c>
      <c r="C12" t="s">
        <v>256</v>
      </c>
      <c r="D12" t="s">
        <v>198</v>
      </c>
      <c r="E12" t="s">
        <v>199</v>
      </c>
      <c r="F12" s="5" t="s">
        <v>18</v>
      </c>
      <c r="G12" s="5">
        <v>409</v>
      </c>
      <c r="H12" s="5">
        <v>2005</v>
      </c>
      <c r="I12" s="110">
        <v>0.20833333333333334</v>
      </c>
      <c r="J12" s="39">
        <v>0.023009259259259257</v>
      </c>
      <c r="K12" s="5">
        <v>17</v>
      </c>
      <c r="L12" s="13">
        <v>86.39</v>
      </c>
      <c r="M12" s="11">
        <f t="shared" si="0"/>
        <v>71.98969735994848</v>
      </c>
      <c r="N12" s="11">
        <f t="shared" si="1"/>
        <v>86.38763683193817</v>
      </c>
    </row>
    <row r="13" spans="1:14" ht="15">
      <c r="A13" s="5">
        <v>25</v>
      </c>
      <c r="B13" t="s">
        <v>253</v>
      </c>
      <c r="C13" t="s">
        <v>254</v>
      </c>
      <c r="D13" t="s">
        <v>198</v>
      </c>
      <c r="E13" t="s">
        <v>199</v>
      </c>
      <c r="F13" s="5" t="s">
        <v>18</v>
      </c>
      <c r="G13" s="5">
        <v>403</v>
      </c>
      <c r="H13" s="5">
        <v>2005</v>
      </c>
      <c r="I13" s="110">
        <v>0.16666666666666666</v>
      </c>
      <c r="J13" s="39">
        <v>0.02445601851851852</v>
      </c>
      <c r="K13" s="5">
        <v>25</v>
      </c>
      <c r="L13" s="13">
        <v>76.73</v>
      </c>
      <c r="M13" s="11">
        <f t="shared" si="0"/>
        <v>63.94075981970377</v>
      </c>
      <c r="N13" s="11">
        <f t="shared" si="1"/>
        <v>76.72891178364452</v>
      </c>
    </row>
    <row r="15" ht="15">
      <c r="B15" s="107" t="s">
        <v>109</v>
      </c>
    </row>
    <row r="16" spans="1:14" ht="15">
      <c r="A16" s="5">
        <v>1</v>
      </c>
      <c r="B16" t="s">
        <v>293</v>
      </c>
      <c r="C16" t="s">
        <v>285</v>
      </c>
      <c r="D16" t="s">
        <v>205</v>
      </c>
      <c r="E16" t="s">
        <v>206</v>
      </c>
      <c r="F16" s="5" t="s">
        <v>33</v>
      </c>
      <c r="G16" s="5">
        <v>226</v>
      </c>
      <c r="H16" s="5">
        <v>2001</v>
      </c>
      <c r="I16" s="110">
        <v>0.16666666666666666</v>
      </c>
      <c r="J16" s="39">
        <v>0.020671296296296295</v>
      </c>
      <c r="K16" s="5">
        <v>1</v>
      </c>
      <c r="L16" s="13">
        <v>120</v>
      </c>
      <c r="M16" s="11">
        <f>200-J16/J$16*100</f>
        <v>100</v>
      </c>
      <c r="N16" s="11">
        <f>1.2*$M16</f>
        <v>120</v>
      </c>
    </row>
    <row r="17" spans="1:14" ht="15">
      <c r="A17" s="5">
        <v>2</v>
      </c>
      <c r="B17" t="s">
        <v>276</v>
      </c>
      <c r="C17" t="s">
        <v>256</v>
      </c>
      <c r="D17" t="s">
        <v>198</v>
      </c>
      <c r="E17" t="s">
        <v>199</v>
      </c>
      <c r="F17" s="5" t="s">
        <v>33</v>
      </c>
      <c r="G17" s="5">
        <v>220</v>
      </c>
      <c r="H17" s="5">
        <v>2001</v>
      </c>
      <c r="I17" s="110">
        <v>0.08333333333333333</v>
      </c>
      <c r="J17" s="39">
        <v>0.02082175925925926</v>
      </c>
      <c r="K17" s="5">
        <v>2</v>
      </c>
      <c r="L17" s="13">
        <v>119.13</v>
      </c>
      <c r="M17" s="11">
        <f aca="true" t="shared" si="2" ref="M17:M29">200-J17/J$16*100</f>
        <v>99.27211646136618</v>
      </c>
      <c r="N17" s="11">
        <f aca="true" t="shared" si="3" ref="N17:N29">1.2*$M17</f>
        <v>119.1265397536394</v>
      </c>
    </row>
    <row r="18" spans="1:14" ht="15">
      <c r="A18" s="5">
        <v>3</v>
      </c>
      <c r="B18" t="s">
        <v>292</v>
      </c>
      <c r="C18" t="s">
        <v>270</v>
      </c>
      <c r="D18" t="s">
        <v>198</v>
      </c>
      <c r="E18" t="s">
        <v>199</v>
      </c>
      <c r="F18" s="5" t="s">
        <v>9</v>
      </c>
      <c r="G18" s="5">
        <v>218</v>
      </c>
      <c r="H18" s="5">
        <v>2003</v>
      </c>
      <c r="I18" s="110">
        <v>0.125</v>
      </c>
      <c r="J18" s="39">
        <v>0.02200231481481482</v>
      </c>
      <c r="K18" s="5">
        <v>3</v>
      </c>
      <c r="L18" s="13">
        <v>112.27</v>
      </c>
      <c r="M18" s="11">
        <f t="shared" si="2"/>
        <v>93.56103023516236</v>
      </c>
      <c r="N18" s="11">
        <f t="shared" si="3"/>
        <v>112.27323628219483</v>
      </c>
    </row>
    <row r="19" spans="1:14" ht="15">
      <c r="A19" s="5">
        <v>4</v>
      </c>
      <c r="B19" t="s">
        <v>288</v>
      </c>
      <c r="C19" t="s">
        <v>289</v>
      </c>
      <c r="D19" t="s">
        <v>198</v>
      </c>
      <c r="E19" t="s">
        <v>199</v>
      </c>
      <c r="F19" s="5" t="s">
        <v>9</v>
      </c>
      <c r="G19" s="5">
        <v>225</v>
      </c>
      <c r="H19" s="5">
        <v>2003</v>
      </c>
      <c r="I19" s="110">
        <v>0.125</v>
      </c>
      <c r="J19" s="39">
        <v>0.023993055555555556</v>
      </c>
      <c r="K19" s="5">
        <v>4</v>
      </c>
      <c r="L19" s="13">
        <v>100.72</v>
      </c>
      <c r="M19" s="11">
        <f t="shared" si="2"/>
        <v>83.93057110862262</v>
      </c>
      <c r="N19" s="11">
        <f t="shared" si="3"/>
        <v>100.71668533034713</v>
      </c>
    </row>
    <row r="20" spans="1:14" ht="15">
      <c r="A20" s="5">
        <v>5</v>
      </c>
      <c r="B20" t="s">
        <v>264</v>
      </c>
      <c r="C20" t="s">
        <v>279</v>
      </c>
      <c r="D20" t="s">
        <v>198</v>
      </c>
      <c r="E20" t="s">
        <v>199</v>
      </c>
      <c r="F20" s="5" t="s">
        <v>9</v>
      </c>
      <c r="G20" s="5">
        <v>229</v>
      </c>
      <c r="H20" s="5">
        <v>2003</v>
      </c>
      <c r="I20" s="110">
        <v>0.125</v>
      </c>
      <c r="J20" s="39">
        <v>0.024097222222222225</v>
      </c>
      <c r="K20" s="5">
        <v>5</v>
      </c>
      <c r="L20" s="13">
        <v>100.11</v>
      </c>
      <c r="M20" s="11">
        <f t="shared" si="2"/>
        <v>83.42665173572226</v>
      </c>
      <c r="N20" s="11">
        <f t="shared" si="3"/>
        <v>100.1119820828667</v>
      </c>
    </row>
    <row r="21" spans="1:14" ht="15">
      <c r="A21" s="5">
        <v>9</v>
      </c>
      <c r="B21" t="s">
        <v>282</v>
      </c>
      <c r="C21" t="s">
        <v>262</v>
      </c>
      <c r="D21" t="s">
        <v>198</v>
      </c>
      <c r="E21" t="s">
        <v>199</v>
      </c>
      <c r="F21" s="5" t="s">
        <v>9</v>
      </c>
      <c r="G21" s="5">
        <v>209</v>
      </c>
      <c r="H21" s="5">
        <v>2003</v>
      </c>
      <c r="I21" s="110">
        <v>0.25</v>
      </c>
      <c r="J21" s="39">
        <v>0.02461805555555556</v>
      </c>
      <c r="K21" s="5">
        <v>9</v>
      </c>
      <c r="L21" s="13">
        <v>97.09</v>
      </c>
      <c r="M21" s="11">
        <f t="shared" si="2"/>
        <v>80.90705487122058</v>
      </c>
      <c r="N21" s="11">
        <f t="shared" si="3"/>
        <v>97.0884658454647</v>
      </c>
    </row>
    <row r="22" spans="1:14" ht="15">
      <c r="A22" s="5">
        <v>10</v>
      </c>
      <c r="B22" t="s">
        <v>277</v>
      </c>
      <c r="C22" t="s">
        <v>266</v>
      </c>
      <c r="D22" t="s">
        <v>198</v>
      </c>
      <c r="E22" t="s">
        <v>199</v>
      </c>
      <c r="F22" s="5" t="s">
        <v>9</v>
      </c>
      <c r="G22" s="5">
        <v>205</v>
      </c>
      <c r="H22" s="5">
        <v>2001</v>
      </c>
      <c r="I22" s="110">
        <v>0.16666666666666666</v>
      </c>
      <c r="J22" s="39">
        <v>0.024722222222222225</v>
      </c>
      <c r="K22" s="5">
        <v>10</v>
      </c>
      <c r="L22" s="13">
        <v>96.48</v>
      </c>
      <c r="M22" s="11">
        <f t="shared" si="2"/>
        <v>80.40313549832025</v>
      </c>
      <c r="N22" s="11">
        <f t="shared" si="3"/>
        <v>96.4837625979843</v>
      </c>
    </row>
    <row r="23" spans="1:14" ht="15">
      <c r="A23" s="5">
        <v>12</v>
      </c>
      <c r="B23" t="s">
        <v>280</v>
      </c>
      <c r="C23" t="s">
        <v>263</v>
      </c>
      <c r="D23" t="s">
        <v>198</v>
      </c>
      <c r="E23" t="s">
        <v>199</v>
      </c>
      <c r="F23" s="5" t="s">
        <v>33</v>
      </c>
      <c r="G23" s="5">
        <v>216</v>
      </c>
      <c r="H23" s="5">
        <v>2002</v>
      </c>
      <c r="I23" s="110">
        <v>0.20833333333333334</v>
      </c>
      <c r="J23" s="39">
        <v>0.02533564814814815</v>
      </c>
      <c r="K23" s="5">
        <v>12</v>
      </c>
      <c r="L23" s="13">
        <v>92.92</v>
      </c>
      <c r="M23" s="11">
        <f t="shared" si="2"/>
        <v>77.43561030235162</v>
      </c>
      <c r="N23" s="11">
        <f t="shared" si="3"/>
        <v>92.92273236282195</v>
      </c>
    </row>
    <row r="24" spans="1:14" ht="15">
      <c r="A24" s="5">
        <v>13</v>
      </c>
      <c r="B24" t="s">
        <v>286</v>
      </c>
      <c r="C24" t="s">
        <v>256</v>
      </c>
      <c r="D24" t="s">
        <v>198</v>
      </c>
      <c r="E24" t="s">
        <v>199</v>
      </c>
      <c r="F24" s="5" t="s">
        <v>9</v>
      </c>
      <c r="G24" s="5">
        <v>222</v>
      </c>
      <c r="H24" s="5">
        <v>2003</v>
      </c>
      <c r="I24" s="110">
        <v>0.08333333333333333</v>
      </c>
      <c r="J24" s="39">
        <v>0.025381944444444443</v>
      </c>
      <c r="K24" s="5">
        <v>13</v>
      </c>
      <c r="L24" s="13">
        <v>92.65</v>
      </c>
      <c r="M24" s="11">
        <f t="shared" si="2"/>
        <v>77.21164613661816</v>
      </c>
      <c r="N24" s="11">
        <f t="shared" si="3"/>
        <v>92.65397536394178</v>
      </c>
    </row>
    <row r="25" spans="1:14" ht="15">
      <c r="A25" s="5">
        <v>17</v>
      </c>
      <c r="B25" t="s">
        <v>284</v>
      </c>
      <c r="C25" t="s">
        <v>260</v>
      </c>
      <c r="D25" t="s">
        <v>198</v>
      </c>
      <c r="E25" t="s">
        <v>199</v>
      </c>
      <c r="F25" s="5" t="s">
        <v>33</v>
      </c>
      <c r="G25" s="5">
        <v>214</v>
      </c>
      <c r="H25" s="5">
        <v>2002</v>
      </c>
      <c r="I25" s="110">
        <v>0.20833333333333334</v>
      </c>
      <c r="J25" s="39">
        <v>0.026203703703703705</v>
      </c>
      <c r="K25" s="5">
        <v>17</v>
      </c>
      <c r="L25" s="13">
        <v>87.88</v>
      </c>
      <c r="M25" s="11">
        <f t="shared" si="2"/>
        <v>73.23628219484881</v>
      </c>
      <c r="N25" s="11">
        <f t="shared" si="3"/>
        <v>87.88353863381857</v>
      </c>
    </row>
    <row r="26" spans="1:14" ht="15">
      <c r="A26" s="5">
        <v>19</v>
      </c>
      <c r="B26" t="s">
        <v>278</v>
      </c>
      <c r="C26" t="s">
        <v>246</v>
      </c>
      <c r="D26" t="s">
        <v>198</v>
      </c>
      <c r="E26" t="s">
        <v>199</v>
      </c>
      <c r="F26" s="5" t="s">
        <v>33</v>
      </c>
      <c r="G26" s="5">
        <v>212</v>
      </c>
      <c r="H26" s="5">
        <v>2001</v>
      </c>
      <c r="I26" s="110">
        <v>0.20833333333333334</v>
      </c>
      <c r="J26" s="39">
        <v>0.026875</v>
      </c>
      <c r="K26" s="5">
        <v>19</v>
      </c>
      <c r="L26" s="13">
        <v>83.99</v>
      </c>
      <c r="M26" s="11">
        <f t="shared" si="2"/>
        <v>69.98880179171331</v>
      </c>
      <c r="N26" s="11">
        <f t="shared" si="3"/>
        <v>83.98656215005597</v>
      </c>
    </row>
    <row r="27" spans="1:14" ht="15">
      <c r="A27" s="5">
        <v>26</v>
      </c>
      <c r="B27" t="s">
        <v>290</v>
      </c>
      <c r="C27" t="s">
        <v>265</v>
      </c>
      <c r="D27" t="s">
        <v>198</v>
      </c>
      <c r="E27" t="s">
        <v>199</v>
      </c>
      <c r="F27" s="5" t="s">
        <v>9</v>
      </c>
      <c r="G27" s="5">
        <v>202</v>
      </c>
      <c r="H27" s="5">
        <v>2002</v>
      </c>
      <c r="I27" s="110">
        <v>0.25</v>
      </c>
      <c r="J27" s="39">
        <v>0.029675925925925925</v>
      </c>
      <c r="K27" s="5">
        <v>26</v>
      </c>
      <c r="L27" s="13">
        <v>67.73</v>
      </c>
      <c r="M27" s="11">
        <f t="shared" si="2"/>
        <v>56.43896976483762</v>
      </c>
      <c r="N27" s="11">
        <f t="shared" si="3"/>
        <v>67.72676371780514</v>
      </c>
    </row>
    <row r="28" spans="1:14" ht="15">
      <c r="A28" s="5">
        <v>28</v>
      </c>
      <c r="B28" t="s">
        <v>283</v>
      </c>
      <c r="C28" t="s">
        <v>267</v>
      </c>
      <c r="D28" t="s">
        <v>198</v>
      </c>
      <c r="E28" t="s">
        <v>199</v>
      </c>
      <c r="F28" s="5" t="s">
        <v>9</v>
      </c>
      <c r="G28" s="5">
        <v>227</v>
      </c>
      <c r="H28" s="5">
        <v>2001</v>
      </c>
      <c r="I28" s="110">
        <v>0.16666666666666666</v>
      </c>
      <c r="J28" s="39">
        <v>0.029942129629629628</v>
      </c>
      <c r="K28" s="5">
        <v>28</v>
      </c>
      <c r="L28" s="13">
        <v>66.18</v>
      </c>
      <c r="M28" s="11">
        <f t="shared" si="2"/>
        <v>55.151175811870104</v>
      </c>
      <c r="N28" s="11">
        <f t="shared" si="3"/>
        <v>66.18141097424412</v>
      </c>
    </row>
    <row r="29" spans="1:14" ht="15">
      <c r="A29" s="5">
        <v>29</v>
      </c>
      <c r="B29" t="s">
        <v>287</v>
      </c>
      <c r="C29" t="s">
        <v>281</v>
      </c>
      <c r="D29" t="s">
        <v>198</v>
      </c>
      <c r="E29" t="s">
        <v>199</v>
      </c>
      <c r="F29" s="5" t="s">
        <v>9</v>
      </c>
      <c r="G29" s="5">
        <v>207</v>
      </c>
      <c r="H29" s="5">
        <v>2002</v>
      </c>
      <c r="I29" s="110">
        <v>0.2916666666666667</v>
      </c>
      <c r="J29" s="39">
        <v>0.03099537037037037</v>
      </c>
      <c r="K29" s="5">
        <v>29</v>
      </c>
      <c r="L29" s="13">
        <v>60.07</v>
      </c>
      <c r="M29" s="11">
        <f t="shared" si="2"/>
        <v>50.05599104143337</v>
      </c>
      <c r="N29" s="11">
        <f t="shared" si="3"/>
        <v>60.067189249720045</v>
      </c>
    </row>
    <row r="31" ht="15">
      <c r="B31" s="107" t="s">
        <v>111</v>
      </c>
    </row>
    <row r="32" spans="1:14" ht="15">
      <c r="A32" s="5">
        <v>1</v>
      </c>
      <c r="B32" t="s">
        <v>235</v>
      </c>
      <c r="C32" t="s">
        <v>236</v>
      </c>
      <c r="D32" t="s">
        <v>205</v>
      </c>
      <c r="E32" t="s">
        <v>206</v>
      </c>
      <c r="F32" s="5" t="s">
        <v>9</v>
      </c>
      <c r="G32" s="5">
        <v>118</v>
      </c>
      <c r="H32" s="5">
        <v>2001</v>
      </c>
      <c r="I32" s="110">
        <v>0.125</v>
      </c>
      <c r="J32" s="39">
        <v>0.021180555555555553</v>
      </c>
      <c r="K32" s="5">
        <v>1</v>
      </c>
      <c r="L32" s="13">
        <v>120</v>
      </c>
      <c r="M32" s="11">
        <f>200-J32/J$32*100</f>
        <v>100</v>
      </c>
      <c r="N32" s="11">
        <f>1.2*$M32</f>
        <v>120</v>
      </c>
    </row>
    <row r="33" spans="1:14" ht="15">
      <c r="A33" s="5">
        <v>2</v>
      </c>
      <c r="B33" t="s">
        <v>240</v>
      </c>
      <c r="C33" t="s">
        <v>195</v>
      </c>
      <c r="D33" t="s">
        <v>198</v>
      </c>
      <c r="E33" t="s">
        <v>199</v>
      </c>
      <c r="F33" s="5" t="s">
        <v>33</v>
      </c>
      <c r="G33" s="5">
        <v>121</v>
      </c>
      <c r="H33" s="5">
        <v>2003</v>
      </c>
      <c r="I33" s="110">
        <v>0.125</v>
      </c>
      <c r="J33" s="39">
        <v>0.021770833333333336</v>
      </c>
      <c r="K33" s="5">
        <v>2</v>
      </c>
      <c r="L33" s="13">
        <v>116.66</v>
      </c>
      <c r="M33" s="11">
        <f aca="true" t="shared" si="4" ref="M33:M40">200-J33/J$32*100</f>
        <v>97.21311475409833</v>
      </c>
      <c r="N33" s="11">
        <f aca="true" t="shared" si="5" ref="N33:N41">1.2*$M33</f>
        <v>116.65573770491798</v>
      </c>
    </row>
    <row r="34" spans="1:14" ht="15">
      <c r="A34" s="5">
        <v>5</v>
      </c>
      <c r="B34" t="s">
        <v>234</v>
      </c>
      <c r="C34" t="s">
        <v>212</v>
      </c>
      <c r="D34" t="s">
        <v>198</v>
      </c>
      <c r="E34" t="s">
        <v>199</v>
      </c>
      <c r="F34" s="5" t="s">
        <v>33</v>
      </c>
      <c r="G34" s="5">
        <v>117</v>
      </c>
      <c r="H34" s="5">
        <v>2002</v>
      </c>
      <c r="I34" s="110">
        <v>0.16666666666666666</v>
      </c>
      <c r="J34" s="39">
        <v>0.023020833333333334</v>
      </c>
      <c r="K34" s="5">
        <v>5</v>
      </c>
      <c r="L34" s="13">
        <v>109.57</v>
      </c>
      <c r="M34" s="11">
        <f t="shared" si="4"/>
        <v>91.31147540983604</v>
      </c>
      <c r="N34" s="11">
        <f t="shared" si="5"/>
        <v>109.57377049180324</v>
      </c>
    </row>
    <row r="35" spans="1:14" ht="15">
      <c r="A35" s="5">
        <v>8</v>
      </c>
      <c r="B35" t="s">
        <v>208</v>
      </c>
      <c r="C35" t="s">
        <v>239</v>
      </c>
      <c r="D35" t="s">
        <v>198</v>
      </c>
      <c r="E35" t="s">
        <v>199</v>
      </c>
      <c r="F35" s="5" t="s">
        <v>9</v>
      </c>
      <c r="G35" s="5">
        <v>119</v>
      </c>
      <c r="H35" s="5">
        <v>2002</v>
      </c>
      <c r="I35" s="110">
        <v>0.20833333333333334</v>
      </c>
      <c r="J35" s="39">
        <v>0.023506944444444445</v>
      </c>
      <c r="K35" s="5">
        <v>8</v>
      </c>
      <c r="L35" s="13">
        <v>106.82</v>
      </c>
      <c r="M35" s="11">
        <f t="shared" si="4"/>
        <v>89.01639344262293</v>
      </c>
      <c r="N35" s="11">
        <f t="shared" si="5"/>
        <v>106.81967213114751</v>
      </c>
    </row>
    <row r="36" spans="1:14" ht="15">
      <c r="A36" s="5">
        <v>9</v>
      </c>
      <c r="B36" t="s">
        <v>241</v>
      </c>
      <c r="C36" t="s">
        <v>242</v>
      </c>
      <c r="D36" t="s">
        <v>198</v>
      </c>
      <c r="E36" t="s">
        <v>199</v>
      </c>
      <c r="F36" s="5" t="s">
        <v>33</v>
      </c>
      <c r="G36" s="5">
        <v>134</v>
      </c>
      <c r="H36" s="5">
        <v>2001</v>
      </c>
      <c r="I36" s="110">
        <v>0.20833333333333334</v>
      </c>
      <c r="J36" s="39">
        <v>0.023761574074074074</v>
      </c>
      <c r="K36" s="5">
        <v>9</v>
      </c>
      <c r="L36" s="13">
        <v>105.38</v>
      </c>
      <c r="M36" s="11">
        <f t="shared" si="4"/>
        <v>87.81420765027322</v>
      </c>
      <c r="N36" s="11">
        <f t="shared" si="5"/>
        <v>105.37704918032786</v>
      </c>
    </row>
    <row r="37" spans="1:14" ht="15">
      <c r="A37" s="5">
        <v>12</v>
      </c>
      <c r="B37" t="s">
        <v>243</v>
      </c>
      <c r="C37" t="s">
        <v>242</v>
      </c>
      <c r="D37" t="s">
        <v>198</v>
      </c>
      <c r="E37" t="s">
        <v>199</v>
      </c>
      <c r="F37" s="5" t="s">
        <v>9</v>
      </c>
      <c r="G37" s="5">
        <v>104</v>
      </c>
      <c r="H37" s="5">
        <v>2003</v>
      </c>
      <c r="I37" s="110">
        <v>0.16666666666666666</v>
      </c>
      <c r="J37" s="39">
        <v>0.024722222222222225</v>
      </c>
      <c r="K37" s="5">
        <v>12</v>
      </c>
      <c r="L37" s="13">
        <v>99.93</v>
      </c>
      <c r="M37" s="11">
        <f t="shared" si="4"/>
        <v>83.27868852459012</v>
      </c>
      <c r="N37" s="11">
        <f t="shared" si="5"/>
        <v>99.93442622950815</v>
      </c>
    </row>
    <row r="38" spans="1:14" ht="15">
      <c r="A38" s="5">
        <v>16</v>
      </c>
      <c r="B38" t="s">
        <v>225</v>
      </c>
      <c r="C38" t="s">
        <v>197</v>
      </c>
      <c r="D38" t="s">
        <v>198</v>
      </c>
      <c r="E38" t="s">
        <v>199</v>
      </c>
      <c r="F38" s="5" t="s">
        <v>9</v>
      </c>
      <c r="G38" s="5">
        <v>112</v>
      </c>
      <c r="H38" s="5">
        <v>2002</v>
      </c>
      <c r="I38" s="110">
        <v>0.25</v>
      </c>
      <c r="J38" s="39">
        <v>0.025937500000000002</v>
      </c>
      <c r="K38" s="5">
        <v>16</v>
      </c>
      <c r="L38" s="13">
        <v>93.05</v>
      </c>
      <c r="M38" s="11">
        <f t="shared" si="4"/>
        <v>77.54098360655735</v>
      </c>
      <c r="N38" s="11">
        <f t="shared" si="5"/>
        <v>93.04918032786881</v>
      </c>
    </row>
    <row r="39" spans="1:14" ht="15">
      <c r="A39" s="5">
        <v>18</v>
      </c>
      <c r="B39" t="s">
        <v>237</v>
      </c>
      <c r="C39" t="s">
        <v>233</v>
      </c>
      <c r="D39" t="s">
        <v>198</v>
      </c>
      <c r="E39" t="s">
        <v>199</v>
      </c>
      <c r="F39" s="5" t="s">
        <v>9</v>
      </c>
      <c r="G39" s="5">
        <v>130</v>
      </c>
      <c r="H39" s="5">
        <v>2002</v>
      </c>
      <c r="I39" s="110">
        <v>0.16666666666666666</v>
      </c>
      <c r="J39" s="39">
        <v>0.026689814814814816</v>
      </c>
      <c r="K39" s="5">
        <v>18</v>
      </c>
      <c r="L39" s="13">
        <v>88.79</v>
      </c>
      <c r="M39" s="11">
        <f t="shared" si="4"/>
        <v>73.98907103825134</v>
      </c>
      <c r="N39" s="11">
        <f t="shared" si="5"/>
        <v>88.7868852459016</v>
      </c>
    </row>
    <row r="40" spans="1:14" ht="15">
      <c r="A40" s="5">
        <v>28</v>
      </c>
      <c r="B40" t="s">
        <v>244</v>
      </c>
      <c r="C40" t="s">
        <v>230</v>
      </c>
      <c r="D40" t="s">
        <v>198</v>
      </c>
      <c r="E40" t="s">
        <v>199</v>
      </c>
      <c r="F40" s="5" t="s">
        <v>20</v>
      </c>
      <c r="G40" s="5">
        <v>114</v>
      </c>
      <c r="H40" s="5">
        <v>2002</v>
      </c>
      <c r="I40" s="110">
        <v>0.16666666666666666</v>
      </c>
      <c r="J40" s="39">
        <v>0.030104166666666668</v>
      </c>
      <c r="K40" s="5">
        <v>28</v>
      </c>
      <c r="L40" s="13">
        <v>69.44</v>
      </c>
      <c r="M40" s="11">
        <f t="shared" si="4"/>
        <v>57.86885245901635</v>
      </c>
      <c r="N40" s="11">
        <f t="shared" si="5"/>
        <v>69.44262295081963</v>
      </c>
    </row>
    <row r="41" spans="1:14" ht="15">
      <c r="A41" s="5">
        <v>38</v>
      </c>
      <c r="B41" t="s">
        <v>238</v>
      </c>
      <c r="C41" t="s">
        <v>239</v>
      </c>
      <c r="D41" t="s">
        <v>198</v>
      </c>
      <c r="E41" t="s">
        <v>199</v>
      </c>
      <c r="F41" s="5" t="s">
        <v>9</v>
      </c>
      <c r="G41" s="5">
        <v>136</v>
      </c>
      <c r="H41" s="5">
        <v>2002</v>
      </c>
      <c r="I41" s="110">
        <v>0.125</v>
      </c>
      <c r="J41" s="5" t="s">
        <v>271</v>
      </c>
      <c r="K41" s="11" t="s">
        <v>29</v>
      </c>
      <c r="L41" s="13">
        <v>0</v>
      </c>
      <c r="M41" s="11">
        <v>0</v>
      </c>
      <c r="N41" s="11">
        <f t="shared" si="5"/>
        <v>0</v>
      </c>
    </row>
    <row r="43" ht="15">
      <c r="B43" s="107" t="s">
        <v>112</v>
      </c>
    </row>
    <row r="44" spans="1:14" ht="15">
      <c r="A44" s="5">
        <v>1</v>
      </c>
      <c r="B44" t="s">
        <v>221</v>
      </c>
      <c r="C44" t="s">
        <v>222</v>
      </c>
      <c r="D44" t="s">
        <v>223</v>
      </c>
      <c r="E44" t="s">
        <v>206</v>
      </c>
      <c r="F44" s="5" t="s">
        <v>9</v>
      </c>
      <c r="G44" s="5">
        <v>318</v>
      </c>
      <c r="H44" s="5">
        <v>2004</v>
      </c>
      <c r="I44" s="110">
        <v>0.16666666666666666</v>
      </c>
      <c r="J44" s="39">
        <v>0.021238425925925924</v>
      </c>
      <c r="K44" s="5">
        <v>1</v>
      </c>
      <c r="L44" s="13">
        <v>120</v>
      </c>
      <c r="M44" s="11">
        <f>200-J44/J$44*100</f>
        <v>100</v>
      </c>
      <c r="N44" s="11">
        <f>1.2*$M44</f>
        <v>120</v>
      </c>
    </row>
    <row r="45" spans="1:14" ht="15">
      <c r="A45" s="5">
        <v>5</v>
      </c>
      <c r="B45" t="s">
        <v>207</v>
      </c>
      <c r="C45" t="s">
        <v>201</v>
      </c>
      <c r="D45" t="s">
        <v>198</v>
      </c>
      <c r="E45" t="s">
        <v>199</v>
      </c>
      <c r="F45" s="5" t="s">
        <v>9</v>
      </c>
      <c r="G45" s="5">
        <v>337</v>
      </c>
      <c r="H45" s="5">
        <v>2004</v>
      </c>
      <c r="I45" s="110">
        <v>0.125</v>
      </c>
      <c r="J45" s="39">
        <v>0.022326388888888885</v>
      </c>
      <c r="K45" s="5">
        <v>5</v>
      </c>
      <c r="L45" s="13">
        <v>113.85</v>
      </c>
      <c r="M45" s="11">
        <f aca="true" t="shared" si="6" ref="M45:M57">200-J45/J$44*100</f>
        <v>94.8773841961853</v>
      </c>
      <c r="N45" s="11">
        <f aca="true" t="shared" si="7" ref="N45:N57">1.2*$M45</f>
        <v>113.85286103542236</v>
      </c>
    </row>
    <row r="46" spans="1:14" ht="15">
      <c r="A46" s="5">
        <v>6</v>
      </c>
      <c r="B46" t="s">
        <v>213</v>
      </c>
      <c r="C46" t="s">
        <v>204</v>
      </c>
      <c r="D46" t="s">
        <v>198</v>
      </c>
      <c r="E46" t="s">
        <v>199</v>
      </c>
      <c r="F46" s="5" t="s">
        <v>9</v>
      </c>
      <c r="G46" s="5">
        <v>321</v>
      </c>
      <c r="H46" s="5">
        <v>2004</v>
      </c>
      <c r="I46" s="110">
        <v>0.20833333333333334</v>
      </c>
      <c r="J46" s="39">
        <v>0.02262731481481482</v>
      </c>
      <c r="K46" s="5">
        <v>6</v>
      </c>
      <c r="L46" s="13">
        <v>112.15</v>
      </c>
      <c r="M46" s="11">
        <f t="shared" si="6"/>
        <v>93.46049046321522</v>
      </c>
      <c r="N46" s="11">
        <f t="shared" si="7"/>
        <v>112.15258855585826</v>
      </c>
    </row>
    <row r="47" spans="1:14" ht="15">
      <c r="A47" s="5">
        <v>8</v>
      </c>
      <c r="B47" t="s">
        <v>219</v>
      </c>
      <c r="C47" t="s">
        <v>220</v>
      </c>
      <c r="D47" t="s">
        <v>198</v>
      </c>
      <c r="E47" t="s">
        <v>199</v>
      </c>
      <c r="F47" s="5" t="s">
        <v>9</v>
      </c>
      <c r="G47" s="5">
        <v>315</v>
      </c>
      <c r="H47" s="5">
        <v>2004</v>
      </c>
      <c r="I47" s="110">
        <v>0.125</v>
      </c>
      <c r="J47" s="39">
        <v>0.02269675925925926</v>
      </c>
      <c r="K47" s="5">
        <v>8</v>
      </c>
      <c r="L47" s="13">
        <v>111.76</v>
      </c>
      <c r="M47" s="11">
        <f t="shared" si="6"/>
        <v>93.13351498637601</v>
      </c>
      <c r="N47" s="11">
        <f t="shared" si="7"/>
        <v>111.76021798365122</v>
      </c>
    </row>
    <row r="48" spans="1:14" ht="15">
      <c r="A48" s="5">
        <v>9</v>
      </c>
      <c r="B48" t="s">
        <v>294</v>
      </c>
      <c r="C48" t="s">
        <v>195</v>
      </c>
      <c r="D48" t="s">
        <v>198</v>
      </c>
      <c r="E48" t="s">
        <v>199</v>
      </c>
      <c r="F48" s="5" t="s">
        <v>9</v>
      </c>
      <c r="G48" s="5">
        <v>332</v>
      </c>
      <c r="H48" s="5">
        <v>2004</v>
      </c>
      <c r="I48" s="110">
        <v>0.20833333333333334</v>
      </c>
      <c r="J48" s="39">
        <v>0.022708333333333334</v>
      </c>
      <c r="K48" s="5">
        <v>9</v>
      </c>
      <c r="L48" s="13">
        <v>111.69</v>
      </c>
      <c r="M48" s="11">
        <f t="shared" si="6"/>
        <v>93.07901907356948</v>
      </c>
      <c r="N48" s="11">
        <f t="shared" si="7"/>
        <v>111.69482288828338</v>
      </c>
    </row>
    <row r="49" spans="1:14" ht="15">
      <c r="A49" s="5">
        <v>10</v>
      </c>
      <c r="B49" t="s">
        <v>196</v>
      </c>
      <c r="C49" t="s">
        <v>197</v>
      </c>
      <c r="D49" t="s">
        <v>198</v>
      </c>
      <c r="E49" t="s">
        <v>199</v>
      </c>
      <c r="F49" s="5" t="s">
        <v>20</v>
      </c>
      <c r="G49" s="5">
        <v>352</v>
      </c>
      <c r="H49" s="5">
        <v>2004</v>
      </c>
      <c r="I49" s="110">
        <v>0.125</v>
      </c>
      <c r="J49" s="39">
        <v>0.02290509259259259</v>
      </c>
      <c r="K49" s="5">
        <v>10</v>
      </c>
      <c r="L49" s="13">
        <v>110.58</v>
      </c>
      <c r="M49" s="11">
        <f t="shared" si="6"/>
        <v>92.1525885558583</v>
      </c>
      <c r="N49" s="11">
        <f t="shared" si="7"/>
        <v>110.58310626702996</v>
      </c>
    </row>
    <row r="50" spans="1:14" ht="15">
      <c r="A50" s="5">
        <v>11</v>
      </c>
      <c r="B50" t="s">
        <v>227</v>
      </c>
      <c r="C50" t="s">
        <v>228</v>
      </c>
      <c r="D50" t="s">
        <v>198</v>
      </c>
      <c r="E50" t="s">
        <v>199</v>
      </c>
      <c r="F50" s="5" t="s">
        <v>9</v>
      </c>
      <c r="G50" s="5">
        <v>330</v>
      </c>
      <c r="H50" s="5">
        <v>2004</v>
      </c>
      <c r="I50" s="110">
        <v>0.16666666666666666</v>
      </c>
      <c r="J50" s="39">
        <v>0.02326388888888889</v>
      </c>
      <c r="K50" s="5">
        <v>11</v>
      </c>
      <c r="L50" s="13">
        <v>108.56</v>
      </c>
      <c r="M50" s="11">
        <f t="shared" si="6"/>
        <v>90.46321525885557</v>
      </c>
      <c r="N50" s="11">
        <f t="shared" si="7"/>
        <v>108.55585831062668</v>
      </c>
    </row>
    <row r="51" spans="1:14" ht="15">
      <c r="A51" s="5">
        <v>15</v>
      </c>
      <c r="B51" t="s">
        <v>215</v>
      </c>
      <c r="C51" t="s">
        <v>216</v>
      </c>
      <c r="D51" t="s">
        <v>198</v>
      </c>
      <c r="E51" t="s">
        <v>199</v>
      </c>
      <c r="F51" s="5" t="s">
        <v>21</v>
      </c>
      <c r="G51" s="5">
        <v>313</v>
      </c>
      <c r="H51" s="5">
        <v>2004</v>
      </c>
      <c r="I51" s="110">
        <v>0.20833333333333334</v>
      </c>
      <c r="J51" s="39">
        <v>0.023576388888888893</v>
      </c>
      <c r="K51" s="5">
        <v>15</v>
      </c>
      <c r="L51" s="13">
        <v>106.79</v>
      </c>
      <c r="M51" s="11">
        <f t="shared" si="6"/>
        <v>88.99182561307899</v>
      </c>
      <c r="N51" s="11">
        <f t="shared" si="7"/>
        <v>106.79019073569478</v>
      </c>
    </row>
    <row r="52" spans="1:14" ht="15">
      <c r="A52" s="5">
        <v>18</v>
      </c>
      <c r="B52" t="s">
        <v>229</v>
      </c>
      <c r="C52" t="s">
        <v>214</v>
      </c>
      <c r="D52" t="s">
        <v>198</v>
      </c>
      <c r="E52" t="s">
        <v>199</v>
      </c>
      <c r="F52" s="5" t="s">
        <v>21</v>
      </c>
      <c r="G52" s="5">
        <v>354</v>
      </c>
      <c r="H52" s="5">
        <v>2005</v>
      </c>
      <c r="I52" s="110">
        <v>0.25</v>
      </c>
      <c r="J52" s="39">
        <v>0.023703703703703703</v>
      </c>
      <c r="K52" s="5">
        <v>18</v>
      </c>
      <c r="L52" s="13">
        <v>106.07</v>
      </c>
      <c r="M52" s="11">
        <f t="shared" si="6"/>
        <v>88.39237057220708</v>
      </c>
      <c r="N52" s="11">
        <f t="shared" si="7"/>
        <v>106.0708446866485</v>
      </c>
    </row>
    <row r="53" spans="1:14" ht="15">
      <c r="A53" s="5">
        <v>22</v>
      </c>
      <c r="B53" t="s">
        <v>225</v>
      </c>
      <c r="C53" t="s">
        <v>226</v>
      </c>
      <c r="D53" t="s">
        <v>198</v>
      </c>
      <c r="E53" t="s">
        <v>199</v>
      </c>
      <c r="F53" s="5" t="s">
        <v>9</v>
      </c>
      <c r="G53" s="5">
        <v>357</v>
      </c>
      <c r="H53" s="5">
        <v>2004</v>
      </c>
      <c r="I53" s="110">
        <v>0.16666666666666666</v>
      </c>
      <c r="J53" s="39">
        <v>0.024270833333333335</v>
      </c>
      <c r="K53" s="5">
        <v>22</v>
      </c>
      <c r="L53" s="13">
        <v>102.87</v>
      </c>
      <c r="M53" s="11">
        <f t="shared" si="6"/>
        <v>85.72207084468664</v>
      </c>
      <c r="N53" s="11">
        <f t="shared" si="7"/>
        <v>102.86648501362397</v>
      </c>
    </row>
    <row r="54" spans="1:14" ht="15">
      <c r="A54" s="5">
        <v>24</v>
      </c>
      <c r="B54" t="s">
        <v>231</v>
      </c>
      <c r="C54" t="s">
        <v>201</v>
      </c>
      <c r="D54" t="s">
        <v>198</v>
      </c>
      <c r="E54" t="s">
        <v>199</v>
      </c>
      <c r="F54" s="5" t="s">
        <v>9</v>
      </c>
      <c r="G54" s="5">
        <v>339</v>
      </c>
      <c r="H54" s="5">
        <v>2004</v>
      </c>
      <c r="I54" s="110">
        <v>0.16666666666666666</v>
      </c>
      <c r="J54" s="39">
        <v>0.024571759259259262</v>
      </c>
      <c r="K54" s="5">
        <v>24</v>
      </c>
      <c r="L54" s="13">
        <v>101.17</v>
      </c>
      <c r="M54" s="11">
        <f t="shared" si="6"/>
        <v>84.30517711171662</v>
      </c>
      <c r="N54" s="11">
        <f t="shared" si="7"/>
        <v>101.16621253405994</v>
      </c>
    </row>
    <row r="55" spans="1:14" ht="15">
      <c r="A55" s="5">
        <v>28</v>
      </c>
      <c r="B55" t="s">
        <v>202</v>
      </c>
      <c r="C55" t="s">
        <v>203</v>
      </c>
      <c r="D55" t="s">
        <v>198</v>
      </c>
      <c r="E55" t="s">
        <v>199</v>
      </c>
      <c r="F55" s="5" t="s">
        <v>9</v>
      </c>
      <c r="G55" s="5">
        <v>328</v>
      </c>
      <c r="H55" s="5">
        <v>2004</v>
      </c>
      <c r="I55" s="110">
        <v>0.20833333333333334</v>
      </c>
      <c r="J55" s="39">
        <v>0.02521990740740741</v>
      </c>
      <c r="K55" s="5">
        <v>28</v>
      </c>
      <c r="L55" s="13">
        <v>97.5</v>
      </c>
      <c r="M55" s="11">
        <f t="shared" si="6"/>
        <v>81.2534059945504</v>
      </c>
      <c r="N55" s="11">
        <f t="shared" si="7"/>
        <v>97.50408719346048</v>
      </c>
    </row>
    <row r="56" spans="1:14" ht="15">
      <c r="A56" s="5">
        <v>29</v>
      </c>
      <c r="B56" t="s">
        <v>211</v>
      </c>
      <c r="C56" t="s">
        <v>212</v>
      </c>
      <c r="D56" t="s">
        <v>198</v>
      </c>
      <c r="E56" t="s">
        <v>199</v>
      </c>
      <c r="F56" s="5" t="s">
        <v>18</v>
      </c>
      <c r="G56" s="5">
        <v>349</v>
      </c>
      <c r="H56" s="5">
        <v>2005</v>
      </c>
      <c r="I56" s="110">
        <v>0.16666666666666666</v>
      </c>
      <c r="J56" s="39">
        <v>0.025659722222222223</v>
      </c>
      <c r="K56" s="5">
        <v>29</v>
      </c>
      <c r="L56" s="13">
        <v>95.02</v>
      </c>
      <c r="M56" s="11">
        <f t="shared" si="6"/>
        <v>79.18256130790189</v>
      </c>
      <c r="N56" s="11">
        <f t="shared" si="7"/>
        <v>95.01907356948227</v>
      </c>
    </row>
    <row r="57" spans="1:14" ht="15">
      <c r="A57" s="5">
        <v>36</v>
      </c>
      <c r="B57" t="s">
        <v>217</v>
      </c>
      <c r="C57" t="s">
        <v>218</v>
      </c>
      <c r="D57" t="s">
        <v>198</v>
      </c>
      <c r="E57" t="s">
        <v>199</v>
      </c>
      <c r="F57" s="5" t="s">
        <v>18</v>
      </c>
      <c r="G57" s="5">
        <v>317</v>
      </c>
      <c r="H57" s="5">
        <v>2006</v>
      </c>
      <c r="I57" s="110">
        <v>0.16666666666666666</v>
      </c>
      <c r="J57" s="39">
        <v>0.027141203703703706</v>
      </c>
      <c r="K57" s="5">
        <v>36</v>
      </c>
      <c r="L57" s="13">
        <v>86.65</v>
      </c>
      <c r="M57" s="11">
        <f t="shared" si="6"/>
        <v>72.20708446866485</v>
      </c>
      <c r="N57" s="11">
        <f t="shared" si="7"/>
        <v>86.64850136239781</v>
      </c>
    </row>
    <row r="58" spans="9:10" ht="15">
      <c r="I58" s="110"/>
      <c r="J58" s="39"/>
    </row>
    <row r="59" spans="9:10" ht="15">
      <c r="I59" s="110"/>
      <c r="J59" s="39"/>
    </row>
    <row r="60" spans="9:10" ht="15">
      <c r="I60" s="110"/>
      <c r="J60" s="39"/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57"/>
  <sheetViews>
    <sheetView zoomScalePageLayoutView="0" workbookViewId="0" topLeftCell="A22">
      <selection activeCell="M15" sqref="M15"/>
    </sheetView>
  </sheetViews>
  <sheetFormatPr defaultColWidth="9.140625" defaultRowHeight="15"/>
  <cols>
    <col min="1" max="1" width="4.421875" style="5" customWidth="1"/>
    <col min="3" max="3" width="13.28125" style="0" customWidth="1"/>
    <col min="4" max="4" width="15.8515625" style="0" customWidth="1"/>
    <col min="5" max="5" width="7.00390625" style="0" customWidth="1"/>
    <col min="6" max="6" width="6.7109375" style="4" customWidth="1"/>
    <col min="7" max="8" width="9.140625" style="4" customWidth="1"/>
    <col min="10" max="11" width="9.140625" style="11" customWidth="1"/>
  </cols>
  <sheetData>
    <row r="2" spans="3:5" ht="18.75">
      <c r="C2" s="2" t="s">
        <v>297</v>
      </c>
      <c r="D2" s="106">
        <v>43120</v>
      </c>
      <c r="E2" s="107" t="s">
        <v>124</v>
      </c>
    </row>
    <row r="3" spans="2:11" ht="18.75">
      <c r="B3" s="107" t="s">
        <v>112</v>
      </c>
      <c r="C3" s="2"/>
      <c r="D3" s="106"/>
      <c r="E3" s="107"/>
      <c r="I3" s="12" t="s">
        <v>130</v>
      </c>
      <c r="K3" s="12" t="s">
        <v>302</v>
      </c>
    </row>
    <row r="4" spans="1:11" ht="15">
      <c r="A4" s="5">
        <v>1</v>
      </c>
      <c r="B4" t="s">
        <v>192</v>
      </c>
      <c r="C4" t="s">
        <v>193</v>
      </c>
      <c r="D4" t="s">
        <v>298</v>
      </c>
      <c r="F4" s="4">
        <v>2004</v>
      </c>
      <c r="G4" s="8">
        <v>0.01636574074074074</v>
      </c>
      <c r="H4" s="4">
        <v>1</v>
      </c>
      <c r="I4" s="13">
        <v>120</v>
      </c>
      <c r="J4" s="11">
        <f>200-G4/G$4*100</f>
        <v>100</v>
      </c>
      <c r="K4" s="11">
        <f>1.2*$J4</f>
        <v>120</v>
      </c>
    </row>
    <row r="5" spans="1:11" ht="15">
      <c r="A5" s="5">
        <v>3</v>
      </c>
      <c r="B5" t="s">
        <v>196</v>
      </c>
      <c r="C5" t="s">
        <v>197</v>
      </c>
      <c r="D5" t="s">
        <v>198</v>
      </c>
      <c r="E5" t="s">
        <v>199</v>
      </c>
      <c r="F5" s="4">
        <v>2004</v>
      </c>
      <c r="G5" s="8">
        <v>0.018506944444444444</v>
      </c>
      <c r="H5" s="4">
        <v>3</v>
      </c>
      <c r="I5" s="13">
        <v>104.3</v>
      </c>
      <c r="J5" s="11">
        <f aca="true" t="shared" si="0" ref="J5:J16">200-G5/G$4*100</f>
        <v>86.91654879773691</v>
      </c>
      <c r="K5" s="11">
        <f aca="true" t="shared" si="1" ref="K5:K17">1.2*$J5</f>
        <v>104.29985855728428</v>
      </c>
    </row>
    <row r="6" spans="1:11" ht="15">
      <c r="A6" s="5">
        <v>5</v>
      </c>
      <c r="B6" t="s">
        <v>202</v>
      </c>
      <c r="C6" t="s">
        <v>203</v>
      </c>
      <c r="D6" t="s">
        <v>198</v>
      </c>
      <c r="E6" t="s">
        <v>199</v>
      </c>
      <c r="F6" s="4">
        <v>2004</v>
      </c>
      <c r="G6" s="8">
        <v>0.01951388888888889</v>
      </c>
      <c r="H6" s="4">
        <v>5</v>
      </c>
      <c r="I6" s="13">
        <v>96.92</v>
      </c>
      <c r="J6" s="11">
        <f t="shared" si="0"/>
        <v>80.76379066478074</v>
      </c>
      <c r="K6" s="11">
        <f t="shared" si="1"/>
        <v>96.9165487977369</v>
      </c>
    </row>
    <row r="7" spans="1:11" ht="15">
      <c r="A7" s="5">
        <v>9</v>
      </c>
      <c r="B7" t="s">
        <v>207</v>
      </c>
      <c r="C7" t="s">
        <v>201</v>
      </c>
      <c r="D7" t="s">
        <v>198</v>
      </c>
      <c r="E7" t="s">
        <v>199</v>
      </c>
      <c r="F7" s="4">
        <v>2004</v>
      </c>
      <c r="G7" s="8">
        <v>0.020625</v>
      </c>
      <c r="H7" s="4">
        <v>9</v>
      </c>
      <c r="I7" s="13">
        <v>88.77</v>
      </c>
      <c r="J7" s="11">
        <f t="shared" si="0"/>
        <v>73.97454031117397</v>
      </c>
      <c r="K7" s="11">
        <f t="shared" si="1"/>
        <v>88.76944837340876</v>
      </c>
    </row>
    <row r="8" spans="1:11" ht="15">
      <c r="A8" s="5">
        <v>13</v>
      </c>
      <c r="B8" t="s">
        <v>211</v>
      </c>
      <c r="C8" t="s">
        <v>212</v>
      </c>
      <c r="D8" t="s">
        <v>198</v>
      </c>
      <c r="E8" t="s">
        <v>199</v>
      </c>
      <c r="F8" s="4">
        <v>2005</v>
      </c>
      <c r="G8" s="8">
        <v>0.021203703703703707</v>
      </c>
      <c r="H8" s="4">
        <v>13</v>
      </c>
      <c r="I8" s="13">
        <v>84.53</v>
      </c>
      <c r="J8" s="11">
        <f t="shared" si="0"/>
        <v>70.43847241867041</v>
      </c>
      <c r="K8" s="11">
        <f t="shared" si="1"/>
        <v>84.5261669024045</v>
      </c>
    </row>
    <row r="9" spans="1:11" ht="15">
      <c r="A9" s="5">
        <v>14</v>
      </c>
      <c r="B9" t="s">
        <v>213</v>
      </c>
      <c r="C9" t="s">
        <v>204</v>
      </c>
      <c r="D9" t="s">
        <v>198</v>
      </c>
      <c r="E9" t="s">
        <v>199</v>
      </c>
      <c r="F9" s="4">
        <v>2004</v>
      </c>
      <c r="G9" s="8">
        <v>0.021226851851851854</v>
      </c>
      <c r="H9" s="4">
        <v>14</v>
      </c>
      <c r="I9" s="13">
        <v>84.36</v>
      </c>
      <c r="J9" s="11">
        <f t="shared" si="0"/>
        <v>70.29702970297026</v>
      </c>
      <c r="K9" s="11">
        <f t="shared" si="1"/>
        <v>84.35643564356431</v>
      </c>
    </row>
    <row r="10" spans="1:11" ht="15">
      <c r="A10" s="5">
        <v>16</v>
      </c>
      <c r="B10" t="s">
        <v>215</v>
      </c>
      <c r="C10" t="s">
        <v>216</v>
      </c>
      <c r="D10" t="s">
        <v>198</v>
      </c>
      <c r="E10" t="s">
        <v>199</v>
      </c>
      <c r="F10" s="4">
        <v>2004</v>
      </c>
      <c r="G10" s="8">
        <v>0.022199074074074076</v>
      </c>
      <c r="H10" s="4">
        <v>16</v>
      </c>
      <c r="I10" s="13">
        <v>77.23</v>
      </c>
      <c r="J10" s="11">
        <f t="shared" si="0"/>
        <v>64.35643564356434</v>
      </c>
      <c r="K10" s="11">
        <f t="shared" si="1"/>
        <v>77.2277227722772</v>
      </c>
    </row>
    <row r="11" spans="1:11" ht="15">
      <c r="A11" s="5">
        <v>17</v>
      </c>
      <c r="B11" t="s">
        <v>217</v>
      </c>
      <c r="C11" t="s">
        <v>218</v>
      </c>
      <c r="D11" t="s">
        <v>198</v>
      </c>
      <c r="E11" t="s">
        <v>199</v>
      </c>
      <c r="F11" s="4">
        <v>2006</v>
      </c>
      <c r="G11" s="8">
        <v>0.022314814814814815</v>
      </c>
      <c r="H11" s="4">
        <v>17</v>
      </c>
      <c r="I11" s="13">
        <v>76.38</v>
      </c>
      <c r="J11" s="11">
        <f t="shared" si="0"/>
        <v>63.64922206506364</v>
      </c>
      <c r="K11" s="11">
        <f t="shared" si="1"/>
        <v>76.37906647807637</v>
      </c>
    </row>
    <row r="12" spans="1:11" ht="15">
      <c r="A12" s="5">
        <v>19</v>
      </c>
      <c r="B12" t="s">
        <v>219</v>
      </c>
      <c r="C12" t="s">
        <v>220</v>
      </c>
      <c r="D12" t="s">
        <v>198</v>
      </c>
      <c r="E12" t="s">
        <v>199</v>
      </c>
      <c r="F12" s="4">
        <v>2004</v>
      </c>
      <c r="G12" s="8">
        <v>0.022534722222222223</v>
      </c>
      <c r="H12" s="4">
        <v>19</v>
      </c>
      <c r="I12" s="13">
        <v>74.77</v>
      </c>
      <c r="J12" s="11">
        <f t="shared" si="0"/>
        <v>62.3055162659123</v>
      </c>
      <c r="K12" s="11">
        <f t="shared" si="1"/>
        <v>74.76661951909476</v>
      </c>
    </row>
    <row r="13" spans="1:11" ht="15">
      <c r="A13" s="5">
        <v>23</v>
      </c>
      <c r="B13" t="s">
        <v>225</v>
      </c>
      <c r="C13" t="s">
        <v>226</v>
      </c>
      <c r="D13" t="s">
        <v>198</v>
      </c>
      <c r="E13" t="s">
        <v>199</v>
      </c>
      <c r="F13" s="4">
        <v>2004</v>
      </c>
      <c r="G13" s="8">
        <v>0.024039351851851853</v>
      </c>
      <c r="H13" s="4">
        <v>23</v>
      </c>
      <c r="I13" s="13">
        <v>63.73</v>
      </c>
      <c r="J13" s="11">
        <f t="shared" si="0"/>
        <v>53.1117397454031</v>
      </c>
      <c r="K13" s="11">
        <f t="shared" si="1"/>
        <v>63.73408769448372</v>
      </c>
    </row>
    <row r="14" spans="1:11" ht="15">
      <c r="A14" s="5">
        <v>24</v>
      </c>
      <c r="B14" t="s">
        <v>227</v>
      </c>
      <c r="C14" t="s">
        <v>228</v>
      </c>
      <c r="D14" t="s">
        <v>198</v>
      </c>
      <c r="E14" t="s">
        <v>199</v>
      </c>
      <c r="F14" s="4">
        <v>2004</v>
      </c>
      <c r="G14" s="8">
        <v>0.0241087962962963</v>
      </c>
      <c r="H14" s="4">
        <v>24</v>
      </c>
      <c r="I14" s="13">
        <v>63.22</v>
      </c>
      <c r="J14" s="11">
        <f t="shared" si="0"/>
        <v>52.687411598302646</v>
      </c>
      <c r="K14" s="11">
        <f t="shared" si="1"/>
        <v>63.22489391796317</v>
      </c>
    </row>
    <row r="15" spans="1:11" ht="15">
      <c r="A15" s="5">
        <v>25</v>
      </c>
      <c r="B15" t="s">
        <v>229</v>
      </c>
      <c r="C15" t="s">
        <v>214</v>
      </c>
      <c r="D15" t="s">
        <v>198</v>
      </c>
      <c r="E15" t="s">
        <v>199</v>
      </c>
      <c r="F15" s="4">
        <v>2005</v>
      </c>
      <c r="G15" s="8">
        <v>0.024687499999999998</v>
      </c>
      <c r="H15" s="4">
        <v>25</v>
      </c>
      <c r="I15" s="13">
        <v>58.98</v>
      </c>
      <c r="J15" s="11">
        <f t="shared" si="0"/>
        <v>49.15134370579918</v>
      </c>
      <c r="K15" s="11">
        <f t="shared" si="1"/>
        <v>58.98161244695901</v>
      </c>
    </row>
    <row r="16" spans="1:11" ht="15">
      <c r="A16" s="5">
        <v>32</v>
      </c>
      <c r="B16" t="s">
        <v>231</v>
      </c>
      <c r="C16" t="s">
        <v>201</v>
      </c>
      <c r="D16" t="s">
        <v>198</v>
      </c>
      <c r="E16" t="s">
        <v>199</v>
      </c>
      <c r="F16" s="4">
        <v>2004</v>
      </c>
      <c r="G16" s="8">
        <v>0.026493055555555558</v>
      </c>
      <c r="H16" s="4">
        <v>32</v>
      </c>
      <c r="I16" s="13">
        <v>45.74</v>
      </c>
      <c r="J16" s="11">
        <f t="shared" si="0"/>
        <v>38.118811881188094</v>
      </c>
      <c r="K16" s="11">
        <f t="shared" si="1"/>
        <v>45.74257425742571</v>
      </c>
    </row>
    <row r="17" spans="2:11" ht="15">
      <c r="B17" t="s">
        <v>294</v>
      </c>
      <c r="C17" t="s">
        <v>195</v>
      </c>
      <c r="D17" t="s">
        <v>198</v>
      </c>
      <c r="E17" t="s">
        <v>199</v>
      </c>
      <c r="F17" s="4">
        <v>2004</v>
      </c>
      <c r="H17" s="4" t="s">
        <v>29</v>
      </c>
      <c r="I17" s="13">
        <v>0</v>
      </c>
      <c r="J17" s="11">
        <v>0</v>
      </c>
      <c r="K17" s="11">
        <f t="shared" si="1"/>
        <v>0</v>
      </c>
    </row>
    <row r="19" ht="15">
      <c r="B19" s="107" t="s">
        <v>111</v>
      </c>
    </row>
    <row r="20" spans="1:11" ht="15">
      <c r="A20" s="5">
        <v>1</v>
      </c>
      <c r="B20" t="s">
        <v>232</v>
      </c>
      <c r="C20" t="s">
        <v>233</v>
      </c>
      <c r="D20" t="s">
        <v>205</v>
      </c>
      <c r="E20" t="s">
        <v>206</v>
      </c>
      <c r="F20" s="4">
        <v>2003</v>
      </c>
      <c r="G20" s="8">
        <v>0.016701388888888887</v>
      </c>
      <c r="H20" s="4">
        <v>1</v>
      </c>
      <c r="I20" s="13">
        <v>120</v>
      </c>
      <c r="J20" s="11">
        <f>200-G20/G$20*100</f>
        <v>100</v>
      </c>
      <c r="K20" s="11">
        <f>1.2*$J20</f>
        <v>120</v>
      </c>
    </row>
    <row r="21" spans="1:11" ht="15">
      <c r="A21" s="5">
        <v>4</v>
      </c>
      <c r="B21" t="s">
        <v>234</v>
      </c>
      <c r="C21" t="s">
        <v>212</v>
      </c>
      <c r="D21" t="s">
        <v>198</v>
      </c>
      <c r="E21" t="s">
        <v>199</v>
      </c>
      <c r="F21" s="4">
        <v>2002</v>
      </c>
      <c r="G21" s="8">
        <v>0.017592592592592594</v>
      </c>
      <c r="H21" s="4">
        <v>4</v>
      </c>
      <c r="I21" s="13">
        <v>113.6</v>
      </c>
      <c r="J21" s="11">
        <f aca="true" t="shared" si="2" ref="J21:J29">200-G21/G$20*100</f>
        <v>94.66389466389464</v>
      </c>
      <c r="K21" s="11">
        <f aca="true" t="shared" si="3" ref="K21:K29">1.2*$J21</f>
        <v>113.59667359667357</v>
      </c>
    </row>
    <row r="22" spans="1:11" ht="15">
      <c r="A22" s="5">
        <v>7</v>
      </c>
      <c r="B22" t="s">
        <v>237</v>
      </c>
      <c r="C22" t="s">
        <v>233</v>
      </c>
      <c r="D22" t="s">
        <v>198</v>
      </c>
      <c r="E22" t="s">
        <v>199</v>
      </c>
      <c r="F22" s="4">
        <v>2002</v>
      </c>
      <c r="G22" s="8">
        <v>0.018090277777777778</v>
      </c>
      <c r="H22" s="4">
        <v>7</v>
      </c>
      <c r="I22" s="13">
        <v>110.02</v>
      </c>
      <c r="J22" s="11">
        <f t="shared" si="2"/>
        <v>91.68399168399166</v>
      </c>
      <c r="K22" s="11">
        <f t="shared" si="3"/>
        <v>110.02079002078999</v>
      </c>
    </row>
    <row r="23" spans="1:11" ht="15">
      <c r="A23" s="5">
        <v>8</v>
      </c>
      <c r="B23" t="s">
        <v>238</v>
      </c>
      <c r="C23" t="s">
        <v>239</v>
      </c>
      <c r="D23" t="s">
        <v>198</v>
      </c>
      <c r="E23" t="s">
        <v>199</v>
      </c>
      <c r="F23" s="4">
        <v>2002</v>
      </c>
      <c r="G23" s="8">
        <v>0.018148148148148146</v>
      </c>
      <c r="H23" s="4">
        <v>8</v>
      </c>
      <c r="I23" s="13">
        <v>109.6</v>
      </c>
      <c r="J23" s="11">
        <f t="shared" si="2"/>
        <v>91.33749133749134</v>
      </c>
      <c r="K23" s="11">
        <f t="shared" si="3"/>
        <v>109.60498960498961</v>
      </c>
    </row>
    <row r="24" spans="1:11" ht="15">
      <c r="A24" s="5">
        <v>9</v>
      </c>
      <c r="B24" t="s">
        <v>240</v>
      </c>
      <c r="C24" t="s">
        <v>195</v>
      </c>
      <c r="D24" t="s">
        <v>198</v>
      </c>
      <c r="E24" t="s">
        <v>199</v>
      </c>
      <c r="F24" s="4">
        <v>2003</v>
      </c>
      <c r="G24" s="8">
        <v>0.018449074074074073</v>
      </c>
      <c r="H24" s="4">
        <v>9</v>
      </c>
      <c r="I24" s="13">
        <v>107.44</v>
      </c>
      <c r="J24" s="11">
        <f t="shared" si="2"/>
        <v>89.53568953568953</v>
      </c>
      <c r="K24" s="11">
        <f t="shared" si="3"/>
        <v>107.44282744282744</v>
      </c>
    </row>
    <row r="25" spans="1:11" ht="15">
      <c r="A25" s="5">
        <v>13</v>
      </c>
      <c r="B25" t="s">
        <v>241</v>
      </c>
      <c r="C25" t="s">
        <v>242</v>
      </c>
      <c r="D25" t="s">
        <v>198</v>
      </c>
      <c r="E25" t="s">
        <v>199</v>
      </c>
      <c r="F25" s="4">
        <v>2001</v>
      </c>
      <c r="G25" s="8">
        <v>0.020069444444444442</v>
      </c>
      <c r="H25" s="4">
        <v>13</v>
      </c>
      <c r="I25" s="13">
        <v>95.8</v>
      </c>
      <c r="J25" s="11">
        <f t="shared" si="2"/>
        <v>79.83367983367984</v>
      </c>
      <c r="K25" s="11">
        <f t="shared" si="3"/>
        <v>95.8004158004158</v>
      </c>
    </row>
    <row r="26" spans="1:11" ht="15">
      <c r="A26" s="5">
        <v>15</v>
      </c>
      <c r="B26" t="s">
        <v>208</v>
      </c>
      <c r="C26" t="s">
        <v>239</v>
      </c>
      <c r="D26" t="s">
        <v>198</v>
      </c>
      <c r="E26" t="s">
        <v>199</v>
      </c>
      <c r="F26" s="4">
        <v>2002</v>
      </c>
      <c r="G26" s="8">
        <v>0.020601851851851854</v>
      </c>
      <c r="H26" s="4">
        <v>15</v>
      </c>
      <c r="I26" s="13">
        <v>91.98</v>
      </c>
      <c r="J26" s="11">
        <f t="shared" si="2"/>
        <v>76.64587664587663</v>
      </c>
      <c r="K26" s="11">
        <f t="shared" si="3"/>
        <v>91.97505197505195</v>
      </c>
    </row>
    <row r="27" spans="1:11" ht="15">
      <c r="A27" s="5">
        <v>23</v>
      </c>
      <c r="B27" t="s">
        <v>243</v>
      </c>
      <c r="C27" t="s">
        <v>242</v>
      </c>
      <c r="D27" t="s">
        <v>198</v>
      </c>
      <c r="E27" t="s">
        <v>199</v>
      </c>
      <c r="F27" s="4">
        <v>2003</v>
      </c>
      <c r="G27" s="8">
        <v>0.023402777777777783</v>
      </c>
      <c r="H27" s="4">
        <v>23</v>
      </c>
      <c r="I27" s="13">
        <v>71.85</v>
      </c>
      <c r="J27" s="11">
        <f t="shared" si="2"/>
        <v>59.87525987525984</v>
      </c>
      <c r="K27" s="11">
        <f t="shared" si="3"/>
        <v>71.85031185031181</v>
      </c>
    </row>
    <row r="28" spans="1:11" ht="15">
      <c r="A28" s="5">
        <v>24</v>
      </c>
      <c r="B28" t="s">
        <v>244</v>
      </c>
      <c r="C28" t="s">
        <v>230</v>
      </c>
      <c r="D28" t="s">
        <v>198</v>
      </c>
      <c r="E28" t="s">
        <v>199</v>
      </c>
      <c r="F28" s="4">
        <v>2002</v>
      </c>
      <c r="G28" s="8">
        <v>0.023854166666666666</v>
      </c>
      <c r="H28" s="4">
        <v>24</v>
      </c>
      <c r="I28" s="13">
        <v>68.61</v>
      </c>
      <c r="J28" s="11">
        <f t="shared" si="2"/>
        <v>57.17255717255716</v>
      </c>
      <c r="K28" s="11">
        <f t="shared" si="3"/>
        <v>68.6070686070686</v>
      </c>
    </row>
    <row r="29" spans="1:11" ht="15">
      <c r="A29" s="5">
        <v>26</v>
      </c>
      <c r="B29" t="s">
        <v>225</v>
      </c>
      <c r="C29" t="s">
        <v>197</v>
      </c>
      <c r="D29" t="s">
        <v>198</v>
      </c>
      <c r="E29" t="s">
        <v>199</v>
      </c>
      <c r="F29" s="4">
        <v>2002</v>
      </c>
      <c r="G29" s="8">
        <v>0.026226851851851852</v>
      </c>
      <c r="H29" s="4">
        <v>26</v>
      </c>
      <c r="I29" s="13">
        <v>51.56</v>
      </c>
      <c r="J29" s="11">
        <f t="shared" si="2"/>
        <v>42.96604296604295</v>
      </c>
      <c r="K29" s="11">
        <f t="shared" si="3"/>
        <v>51.559251559251535</v>
      </c>
    </row>
    <row r="30" ht="15">
      <c r="G30" s="8"/>
    </row>
    <row r="31" spans="2:7" ht="15">
      <c r="B31" s="107" t="s">
        <v>114</v>
      </c>
      <c r="G31" s="8"/>
    </row>
    <row r="32" spans="1:11" ht="15">
      <c r="A32" s="5">
        <v>1</v>
      </c>
      <c r="B32" t="s">
        <v>245</v>
      </c>
      <c r="C32" t="s">
        <v>246</v>
      </c>
      <c r="D32" t="s">
        <v>198</v>
      </c>
      <c r="E32" t="s">
        <v>199</v>
      </c>
      <c r="F32" s="4">
        <v>2004</v>
      </c>
      <c r="G32" s="8">
        <v>0.016574074074074074</v>
      </c>
      <c r="H32" s="4">
        <v>1</v>
      </c>
      <c r="I32" s="13">
        <v>120</v>
      </c>
      <c r="J32" s="11">
        <f>200-G32/G$32*100</f>
        <v>100</v>
      </c>
      <c r="K32" s="11">
        <f>1.2*$J32</f>
        <v>120</v>
      </c>
    </row>
    <row r="33" spans="1:11" ht="15">
      <c r="A33" s="5">
        <v>2</v>
      </c>
      <c r="B33" t="s">
        <v>247</v>
      </c>
      <c r="C33" t="s">
        <v>248</v>
      </c>
      <c r="D33" t="s">
        <v>198</v>
      </c>
      <c r="E33" t="s">
        <v>199</v>
      </c>
      <c r="F33" s="4">
        <v>2004</v>
      </c>
      <c r="G33" s="8">
        <v>0.017858796296296296</v>
      </c>
      <c r="H33" s="4">
        <v>2</v>
      </c>
      <c r="I33" s="13">
        <v>110.7</v>
      </c>
      <c r="J33" s="11">
        <f aca="true" t="shared" si="4" ref="J33:J40">200-G33/G$32*100</f>
        <v>92.24860335195531</v>
      </c>
      <c r="K33" s="11">
        <f aca="true" t="shared" si="5" ref="K33:K41">1.2*$J33</f>
        <v>110.69832402234637</v>
      </c>
    </row>
    <row r="34" spans="1:11" ht="15">
      <c r="A34" s="5">
        <v>3</v>
      </c>
      <c r="B34" t="s">
        <v>249</v>
      </c>
      <c r="C34" t="s">
        <v>250</v>
      </c>
      <c r="D34" t="s">
        <v>198</v>
      </c>
      <c r="E34" t="s">
        <v>199</v>
      </c>
      <c r="F34" s="4">
        <v>2004</v>
      </c>
      <c r="G34" s="8">
        <v>0.022118055555555557</v>
      </c>
      <c r="H34" s="4">
        <v>3</v>
      </c>
      <c r="I34" s="13">
        <v>79.86</v>
      </c>
      <c r="J34" s="11">
        <f t="shared" si="4"/>
        <v>66.55027932960894</v>
      </c>
      <c r="K34" s="11">
        <f t="shared" si="5"/>
        <v>79.86033519553072</v>
      </c>
    </row>
    <row r="35" spans="1:11" ht="15">
      <c r="A35" s="5">
        <v>5</v>
      </c>
      <c r="B35" t="s">
        <v>251</v>
      </c>
      <c r="C35" t="s">
        <v>252</v>
      </c>
      <c r="D35" t="s">
        <v>198</v>
      </c>
      <c r="E35" t="s">
        <v>199</v>
      </c>
      <c r="F35" s="4">
        <v>2004</v>
      </c>
      <c r="G35" s="8">
        <v>0.024930555555555553</v>
      </c>
      <c r="H35" s="4">
        <v>5</v>
      </c>
      <c r="I35" s="13">
        <v>59.5</v>
      </c>
      <c r="J35" s="11">
        <f t="shared" si="4"/>
        <v>49.5810055865922</v>
      </c>
      <c r="K35" s="11">
        <f t="shared" si="5"/>
        <v>59.497206703910635</v>
      </c>
    </row>
    <row r="36" spans="1:11" ht="15">
      <c r="A36" s="5">
        <v>6</v>
      </c>
      <c r="B36" t="s">
        <v>253</v>
      </c>
      <c r="C36" t="s">
        <v>254</v>
      </c>
      <c r="D36" t="s">
        <v>198</v>
      </c>
      <c r="E36" t="s">
        <v>199</v>
      </c>
      <c r="F36" s="4">
        <v>2005</v>
      </c>
      <c r="G36" s="8">
        <v>0.025891203703703704</v>
      </c>
      <c r="H36" s="4">
        <v>6</v>
      </c>
      <c r="I36" s="13">
        <v>52.54</v>
      </c>
      <c r="J36" s="11">
        <f t="shared" si="4"/>
        <v>43.78491620111731</v>
      </c>
      <c r="K36" s="11">
        <f t="shared" si="5"/>
        <v>52.541899441340775</v>
      </c>
    </row>
    <row r="37" spans="1:11" ht="15">
      <c r="A37" s="5">
        <v>7</v>
      </c>
      <c r="B37" t="s">
        <v>255</v>
      </c>
      <c r="C37" t="s">
        <v>256</v>
      </c>
      <c r="D37" t="s">
        <v>198</v>
      </c>
      <c r="E37" t="s">
        <v>199</v>
      </c>
      <c r="F37" s="4">
        <v>2005</v>
      </c>
      <c r="G37" s="8">
        <v>0.027094907407407404</v>
      </c>
      <c r="H37" s="4">
        <v>7</v>
      </c>
      <c r="I37" s="13">
        <v>43.83</v>
      </c>
      <c r="J37" s="11">
        <f t="shared" si="4"/>
        <v>36.52234636871509</v>
      </c>
      <c r="K37" s="11">
        <f t="shared" si="5"/>
        <v>43.82681564245811</v>
      </c>
    </row>
    <row r="38" spans="1:11" ht="15">
      <c r="A38" s="5">
        <v>8</v>
      </c>
      <c r="B38" t="s">
        <v>257</v>
      </c>
      <c r="C38" t="s">
        <v>258</v>
      </c>
      <c r="D38" t="s">
        <v>198</v>
      </c>
      <c r="E38" t="s">
        <v>199</v>
      </c>
      <c r="F38" s="4">
        <v>2005</v>
      </c>
      <c r="G38" s="8">
        <v>0.027685185185185188</v>
      </c>
      <c r="H38" s="4">
        <v>8</v>
      </c>
      <c r="I38" s="13">
        <v>39.55</v>
      </c>
      <c r="J38" s="11">
        <f t="shared" si="4"/>
        <v>32.960893854748576</v>
      </c>
      <c r="K38" s="11">
        <f t="shared" si="5"/>
        <v>39.55307262569829</v>
      </c>
    </row>
    <row r="39" spans="1:11" ht="15">
      <c r="A39" s="5">
        <v>10</v>
      </c>
      <c r="B39" t="s">
        <v>259</v>
      </c>
      <c r="C39" t="s">
        <v>260</v>
      </c>
      <c r="D39" t="s">
        <v>198</v>
      </c>
      <c r="E39" t="s">
        <v>199</v>
      </c>
      <c r="F39" s="4">
        <v>2004</v>
      </c>
      <c r="G39" s="8">
        <v>0.0278125</v>
      </c>
      <c r="H39" s="4">
        <v>9</v>
      </c>
      <c r="I39" s="13">
        <v>38.63</v>
      </c>
      <c r="J39" s="11">
        <f t="shared" si="4"/>
        <v>32.1927374301676</v>
      </c>
      <c r="K39" s="11">
        <f t="shared" si="5"/>
        <v>38.63128491620112</v>
      </c>
    </row>
    <row r="40" spans="1:11" ht="15">
      <c r="A40" s="5">
        <v>12</v>
      </c>
      <c r="B40" t="s">
        <v>261</v>
      </c>
      <c r="C40" t="s">
        <v>262</v>
      </c>
      <c r="D40" t="s">
        <v>198</v>
      </c>
      <c r="E40" t="s">
        <v>199</v>
      </c>
      <c r="F40" s="4">
        <v>2004</v>
      </c>
      <c r="G40" s="8">
        <v>0.02892361111111111</v>
      </c>
      <c r="H40" s="4">
        <v>12</v>
      </c>
      <c r="I40" s="13">
        <v>30.59</v>
      </c>
      <c r="J40" s="11">
        <f t="shared" si="4"/>
        <v>25.488826815642483</v>
      </c>
      <c r="K40" s="11">
        <f t="shared" si="5"/>
        <v>30.586592178770978</v>
      </c>
    </row>
    <row r="41" spans="2:11" ht="15">
      <c r="B41" t="s">
        <v>272</v>
      </c>
      <c r="C41" t="s">
        <v>273</v>
      </c>
      <c r="D41" t="s">
        <v>198</v>
      </c>
      <c r="E41" t="s">
        <v>199</v>
      </c>
      <c r="F41" s="4">
        <v>2004</v>
      </c>
      <c r="G41" s="4" t="s">
        <v>271</v>
      </c>
      <c r="H41" s="4" t="s">
        <v>29</v>
      </c>
      <c r="I41" s="13">
        <v>0</v>
      </c>
      <c r="J41" s="11">
        <v>0</v>
      </c>
      <c r="K41" s="11">
        <f t="shared" si="5"/>
        <v>0</v>
      </c>
    </row>
    <row r="43" ht="15">
      <c r="B43" s="107" t="s">
        <v>109</v>
      </c>
    </row>
    <row r="44" spans="1:11" ht="15">
      <c r="A44" s="5">
        <v>1</v>
      </c>
      <c r="B44" s="40" t="s">
        <v>276</v>
      </c>
      <c r="C44" s="40" t="s">
        <v>256</v>
      </c>
      <c r="D44" s="40" t="s">
        <v>198</v>
      </c>
      <c r="E44" s="40" t="s">
        <v>199</v>
      </c>
      <c r="F44" s="4">
        <v>2001</v>
      </c>
      <c r="G44" s="8">
        <v>0.019490740740740743</v>
      </c>
      <c r="H44" s="4">
        <v>1</v>
      </c>
      <c r="I44" s="13">
        <v>120</v>
      </c>
      <c r="J44" s="11">
        <f>200-G44/G$44*100</f>
        <v>100</v>
      </c>
      <c r="K44" s="11">
        <f>1.2*$J44</f>
        <v>120</v>
      </c>
    </row>
    <row r="45" spans="1:11" ht="15">
      <c r="A45" s="5">
        <v>2</v>
      </c>
      <c r="B45" s="40" t="s">
        <v>277</v>
      </c>
      <c r="C45" s="40" t="s">
        <v>266</v>
      </c>
      <c r="D45" s="40" t="s">
        <v>198</v>
      </c>
      <c r="E45" s="40" t="s">
        <v>199</v>
      </c>
      <c r="F45" s="4">
        <v>2001</v>
      </c>
      <c r="G45" s="8">
        <v>0.020613425925925927</v>
      </c>
      <c r="H45" s="4">
        <v>2</v>
      </c>
      <c r="I45" s="13">
        <v>113.09</v>
      </c>
      <c r="J45" s="11">
        <f aca="true" t="shared" si="6" ref="J45:J55">200-G45/G$44*100</f>
        <v>94.23990498812351</v>
      </c>
      <c r="K45" s="11">
        <f aca="true" t="shared" si="7" ref="K45:K56">1.2*$J45</f>
        <v>113.08788598574822</v>
      </c>
    </row>
    <row r="46" spans="1:11" ht="15">
      <c r="A46" s="5">
        <v>3</v>
      </c>
      <c r="B46" s="40" t="s">
        <v>278</v>
      </c>
      <c r="C46" s="40" t="s">
        <v>246</v>
      </c>
      <c r="D46" s="40" t="s">
        <v>198</v>
      </c>
      <c r="E46" s="40" t="s">
        <v>199</v>
      </c>
      <c r="F46" s="4">
        <v>2001</v>
      </c>
      <c r="G46" s="8">
        <v>0.021168981481481483</v>
      </c>
      <c r="H46" s="4">
        <v>3</v>
      </c>
      <c r="I46" s="13">
        <v>109.67</v>
      </c>
      <c r="J46" s="11">
        <f t="shared" si="6"/>
        <v>91.3895486935867</v>
      </c>
      <c r="K46" s="11">
        <f t="shared" si="7"/>
        <v>109.66745843230404</v>
      </c>
    </row>
    <row r="47" spans="1:11" ht="15">
      <c r="A47" s="5">
        <v>4</v>
      </c>
      <c r="B47" s="40" t="s">
        <v>264</v>
      </c>
      <c r="C47" s="40" t="s">
        <v>279</v>
      </c>
      <c r="D47" s="40" t="s">
        <v>198</v>
      </c>
      <c r="E47" s="40" t="s">
        <v>199</v>
      </c>
      <c r="F47" s="4">
        <v>2003</v>
      </c>
      <c r="G47" s="8">
        <v>0.021689814814814815</v>
      </c>
      <c r="H47" s="4">
        <v>4</v>
      </c>
      <c r="I47" s="13">
        <v>106.46</v>
      </c>
      <c r="J47" s="11">
        <f t="shared" si="6"/>
        <v>88.71733966745845</v>
      </c>
      <c r="K47" s="11">
        <f t="shared" si="7"/>
        <v>106.46080760095013</v>
      </c>
    </row>
    <row r="48" spans="1:11" ht="15">
      <c r="A48" s="5">
        <v>5</v>
      </c>
      <c r="B48" s="40" t="s">
        <v>280</v>
      </c>
      <c r="C48" s="40" t="s">
        <v>263</v>
      </c>
      <c r="D48" s="40" t="s">
        <v>198</v>
      </c>
      <c r="E48" s="40" t="s">
        <v>199</v>
      </c>
      <c r="F48" s="4">
        <v>2002</v>
      </c>
      <c r="G48" s="8">
        <v>0.02228009259259259</v>
      </c>
      <c r="H48" s="4">
        <v>5</v>
      </c>
      <c r="I48" s="13">
        <v>102.83</v>
      </c>
      <c r="J48" s="11">
        <f t="shared" si="6"/>
        <v>85.68883610451307</v>
      </c>
      <c r="K48" s="11">
        <f t="shared" si="7"/>
        <v>102.82660332541569</v>
      </c>
    </row>
    <row r="49" spans="1:11" ht="15">
      <c r="A49" s="5">
        <v>7</v>
      </c>
      <c r="B49" s="40" t="s">
        <v>282</v>
      </c>
      <c r="C49" s="40" t="s">
        <v>262</v>
      </c>
      <c r="D49" s="40" t="s">
        <v>198</v>
      </c>
      <c r="E49" s="40" t="s">
        <v>199</v>
      </c>
      <c r="F49" s="4">
        <v>2003</v>
      </c>
      <c r="G49" s="8">
        <v>0.022395833333333334</v>
      </c>
      <c r="H49" s="4">
        <v>7</v>
      </c>
      <c r="I49" s="13">
        <v>102.11</v>
      </c>
      <c r="J49" s="11">
        <f t="shared" si="6"/>
        <v>85.09501187648456</v>
      </c>
      <c r="K49" s="11">
        <f t="shared" si="7"/>
        <v>102.11401425178147</v>
      </c>
    </row>
    <row r="50" spans="1:11" ht="15">
      <c r="A50" s="5">
        <v>8</v>
      </c>
      <c r="B50" s="40" t="s">
        <v>283</v>
      </c>
      <c r="C50" s="40" t="s">
        <v>267</v>
      </c>
      <c r="D50" s="40" t="s">
        <v>198</v>
      </c>
      <c r="E50" s="40" t="s">
        <v>199</v>
      </c>
      <c r="F50" s="4">
        <v>2001</v>
      </c>
      <c r="G50" s="8">
        <v>0.02263888888888889</v>
      </c>
      <c r="H50" s="4">
        <v>8</v>
      </c>
      <c r="I50" s="13">
        <v>100.62</v>
      </c>
      <c r="J50" s="11">
        <f t="shared" si="6"/>
        <v>83.84798099762472</v>
      </c>
      <c r="K50" s="11">
        <f t="shared" si="7"/>
        <v>100.61757719714966</v>
      </c>
    </row>
    <row r="51" spans="1:11" ht="15">
      <c r="A51" s="5">
        <v>9</v>
      </c>
      <c r="B51" s="40" t="s">
        <v>284</v>
      </c>
      <c r="C51" s="40" t="s">
        <v>260</v>
      </c>
      <c r="D51" s="40" t="s">
        <v>198</v>
      </c>
      <c r="E51" s="40" t="s">
        <v>199</v>
      </c>
      <c r="F51" s="4">
        <v>2002</v>
      </c>
      <c r="G51" s="8">
        <v>0.02351851851851852</v>
      </c>
      <c r="H51" s="4">
        <v>9</v>
      </c>
      <c r="I51" s="13">
        <v>95.2</v>
      </c>
      <c r="J51" s="11">
        <f t="shared" si="6"/>
        <v>79.33491686460809</v>
      </c>
      <c r="K51" s="11">
        <f t="shared" si="7"/>
        <v>95.2019002375297</v>
      </c>
    </row>
    <row r="52" spans="1:11" ht="15">
      <c r="A52" s="5">
        <v>13</v>
      </c>
      <c r="B52" s="40" t="s">
        <v>286</v>
      </c>
      <c r="C52" s="40" t="s">
        <v>256</v>
      </c>
      <c r="D52" s="40" t="s">
        <v>198</v>
      </c>
      <c r="E52" s="40" t="s">
        <v>199</v>
      </c>
      <c r="F52" s="4">
        <v>2003</v>
      </c>
      <c r="G52" s="8">
        <v>0.024814814814814817</v>
      </c>
      <c r="H52" s="4">
        <v>13</v>
      </c>
      <c r="I52" s="13">
        <v>87.22</v>
      </c>
      <c r="J52" s="11">
        <f t="shared" si="6"/>
        <v>72.68408551068883</v>
      </c>
      <c r="K52" s="11">
        <f t="shared" si="7"/>
        <v>87.22090261282659</v>
      </c>
    </row>
    <row r="53" spans="1:11" ht="15">
      <c r="A53" s="5">
        <v>14</v>
      </c>
      <c r="B53" s="40" t="s">
        <v>287</v>
      </c>
      <c r="C53" s="40" t="s">
        <v>281</v>
      </c>
      <c r="D53" s="40" t="s">
        <v>198</v>
      </c>
      <c r="E53" s="40" t="s">
        <v>199</v>
      </c>
      <c r="F53" s="4">
        <v>2002</v>
      </c>
      <c r="G53" s="8">
        <v>0.025208333333333333</v>
      </c>
      <c r="H53" s="4">
        <v>14</v>
      </c>
      <c r="I53" s="13">
        <v>84.8</v>
      </c>
      <c r="J53" s="11">
        <f t="shared" si="6"/>
        <v>70.66508313539194</v>
      </c>
      <c r="K53" s="11">
        <f t="shared" si="7"/>
        <v>84.79809976247033</v>
      </c>
    </row>
    <row r="54" spans="1:11" ht="15">
      <c r="A54" s="5">
        <v>18</v>
      </c>
      <c r="B54" s="40" t="s">
        <v>288</v>
      </c>
      <c r="C54" s="40" t="s">
        <v>289</v>
      </c>
      <c r="D54" s="40" t="s">
        <v>198</v>
      </c>
      <c r="E54" s="40" t="s">
        <v>199</v>
      </c>
      <c r="F54" s="4">
        <v>2003</v>
      </c>
      <c r="G54" s="8">
        <v>0.027928240740740743</v>
      </c>
      <c r="H54" s="4">
        <v>18</v>
      </c>
      <c r="I54" s="13">
        <v>68.05</v>
      </c>
      <c r="J54" s="11">
        <f t="shared" si="6"/>
        <v>56.7102137767221</v>
      </c>
      <c r="K54" s="11">
        <f t="shared" si="7"/>
        <v>68.05225653206652</v>
      </c>
    </row>
    <row r="55" spans="1:11" ht="15">
      <c r="A55" s="5">
        <v>24</v>
      </c>
      <c r="B55" s="40" t="s">
        <v>290</v>
      </c>
      <c r="C55" s="40" t="s">
        <v>265</v>
      </c>
      <c r="D55" s="40" t="s">
        <v>198</v>
      </c>
      <c r="E55" s="40" t="s">
        <v>199</v>
      </c>
      <c r="F55" s="4">
        <v>2002</v>
      </c>
      <c r="G55" s="8">
        <v>0.03460648148148148</v>
      </c>
      <c r="H55" s="4">
        <v>24</v>
      </c>
      <c r="I55" s="13">
        <v>26.94</v>
      </c>
      <c r="J55" s="11">
        <f t="shared" si="6"/>
        <v>22.446555819477453</v>
      </c>
      <c r="K55" s="11">
        <f t="shared" si="7"/>
        <v>26.935866983372943</v>
      </c>
    </row>
    <row r="56" spans="2:11" ht="15">
      <c r="B56" s="40" t="s">
        <v>292</v>
      </c>
      <c r="C56" s="40" t="s">
        <v>270</v>
      </c>
      <c r="D56" s="40" t="s">
        <v>198</v>
      </c>
      <c r="E56" s="40" t="s">
        <v>199</v>
      </c>
      <c r="F56" s="4">
        <v>2003</v>
      </c>
      <c r="G56" s="4" t="s">
        <v>271</v>
      </c>
      <c r="H56" s="4" t="s">
        <v>29</v>
      </c>
      <c r="I56" s="13">
        <v>0</v>
      </c>
      <c r="J56" s="11">
        <v>0</v>
      </c>
      <c r="K56" s="11">
        <f t="shared" si="7"/>
        <v>0</v>
      </c>
    </row>
    <row r="57" spans="2:5" ht="15">
      <c r="B57" s="40"/>
      <c r="C57" s="40"/>
      <c r="D57" s="40"/>
      <c r="E57" s="4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2017-12-09T11:00:53Z</dcterms:created>
  <dcterms:modified xsi:type="dcterms:W3CDTF">2018-03-22T09:55:53Z</dcterms:modified>
  <cp:category/>
  <cp:version/>
  <cp:contentType/>
  <cp:contentStatus/>
</cp:coreProperties>
</file>